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иск E\!Кафедра ПИКС\!Магистр и асп_каф ПИКС\!Магистратура\Планы\2022_2023 уч год\"/>
    </mc:Choice>
  </mc:AlternateContent>
  <xr:revisionPtr revIDLastSave="0" documentId="13_ncr:1_{FA3DB9C7-184D-4250-87E0-645296A6307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2" r:id="rId1"/>
    <sheet name="ШАБЛОН_Типовой учебный план" sheetId="1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86" i="1" l="1"/>
  <c r="AH86" i="1"/>
  <c r="AT86" i="1"/>
  <c r="AH87" i="1"/>
  <c r="AN87" i="1"/>
  <c r="AT87" i="1"/>
  <c r="BF33" i="1" l="1"/>
  <c r="BF32" i="1"/>
  <c r="BF36" i="1"/>
  <c r="BF35" i="1"/>
  <c r="BF39" i="1"/>
  <c r="BF38" i="1"/>
  <c r="BF42" i="1"/>
  <c r="BF50" i="1"/>
  <c r="BF54" i="1"/>
  <c r="BF53" i="1"/>
  <c r="BF57" i="1"/>
  <c r="BF56" i="1"/>
  <c r="BF62" i="1"/>
  <c r="BF61" i="1"/>
  <c r="BF66" i="1"/>
  <c r="BF65" i="1"/>
  <c r="BF68" i="1"/>
  <c r="BF69" i="1"/>
  <c r="X69" i="1" l="1"/>
  <c r="V69" i="1"/>
  <c r="X68" i="1"/>
  <c r="V68" i="1"/>
  <c r="BL46" i="1" l="1"/>
  <c r="BL47" i="1"/>
  <c r="BL48" i="1"/>
  <c r="BL51" i="1"/>
  <c r="BL52" i="1"/>
  <c r="BL53" i="1"/>
  <c r="BL54" i="1"/>
  <c r="BL56" i="1"/>
  <c r="BL58" i="1"/>
  <c r="BL59" i="1"/>
  <c r="BL61" i="1"/>
  <c r="BL62" i="1"/>
  <c r="BL64" i="1"/>
  <c r="BL65" i="1"/>
  <c r="BL66" i="1"/>
  <c r="BL67" i="1"/>
  <c r="BL68" i="1"/>
  <c r="BL69" i="1"/>
  <c r="BL75" i="1"/>
  <c r="BL70" i="1"/>
  <c r="BL71" i="1"/>
  <c r="BL72" i="1"/>
  <c r="BL73" i="1"/>
  <c r="BL74" i="1"/>
  <c r="BL76" i="1"/>
  <c r="BL77" i="1"/>
  <c r="BL78" i="1"/>
  <c r="BL79" i="1"/>
  <c r="BL80" i="1"/>
  <c r="BL81" i="1"/>
  <c r="BL82" i="1"/>
  <c r="BL83" i="1"/>
  <c r="BL86" i="1"/>
  <c r="BL87" i="1"/>
  <c r="BL88" i="1"/>
  <c r="X45" i="1" l="1"/>
  <c r="V45" i="1"/>
  <c r="BF75" i="1" l="1"/>
  <c r="BF48" i="1"/>
  <c r="BF45" i="1"/>
  <c r="Z57" i="1" l="1"/>
  <c r="AB57" i="1"/>
  <c r="AD57" i="1"/>
  <c r="AF57" i="1"/>
  <c r="AH57" i="1"/>
  <c r="AJ57" i="1"/>
  <c r="AL57" i="1"/>
  <c r="AN57" i="1"/>
  <c r="AP57" i="1"/>
  <c r="AR57" i="1"/>
  <c r="AT57" i="1"/>
  <c r="AV57" i="1"/>
  <c r="AX57" i="1"/>
  <c r="BL57" i="1" l="1"/>
  <c r="V86" i="1"/>
  <c r="AX50" i="1" l="1"/>
  <c r="AX49" i="1" s="1"/>
  <c r="AV50" i="1"/>
  <c r="AV49" i="1" s="1"/>
  <c r="AT50" i="1"/>
  <c r="AT49" i="1" s="1"/>
  <c r="V87" i="1" l="1"/>
  <c r="V66" i="1"/>
  <c r="X66" i="1"/>
  <c r="X65" i="1"/>
  <c r="V65" i="1"/>
  <c r="Z63" i="1"/>
  <c r="AB63" i="1"/>
  <c r="AD63" i="1"/>
  <c r="AF63" i="1"/>
  <c r="AH63" i="1"/>
  <c r="AJ63" i="1"/>
  <c r="AL63" i="1"/>
  <c r="AN63" i="1"/>
  <c r="AP63" i="1"/>
  <c r="AR63" i="1"/>
  <c r="AT63" i="1"/>
  <c r="AV63" i="1"/>
  <c r="AX63" i="1"/>
  <c r="Z60" i="1"/>
  <c r="AB60" i="1"/>
  <c r="AD60" i="1"/>
  <c r="AF60" i="1"/>
  <c r="AH60" i="1"/>
  <c r="AJ60" i="1"/>
  <c r="AL60" i="1"/>
  <c r="AN60" i="1"/>
  <c r="AP60" i="1"/>
  <c r="AR60" i="1"/>
  <c r="AT60" i="1"/>
  <c r="AV60" i="1"/>
  <c r="AX60" i="1"/>
  <c r="V62" i="1"/>
  <c r="X62" i="1"/>
  <c r="X61" i="1"/>
  <c r="V61" i="1"/>
  <c r="V59" i="1"/>
  <c r="X59" i="1"/>
  <c r="X58" i="1"/>
  <c r="V56" i="1"/>
  <c r="X56" i="1"/>
  <c r="V58" i="1"/>
  <c r="Z55" i="1"/>
  <c r="AB55" i="1"/>
  <c r="AD55" i="1"/>
  <c r="AF55" i="1"/>
  <c r="AH55" i="1"/>
  <c r="AJ55" i="1"/>
  <c r="AL55" i="1"/>
  <c r="AN55" i="1"/>
  <c r="AP55" i="1"/>
  <c r="AR55" i="1"/>
  <c r="AT55" i="1"/>
  <c r="AV55" i="1"/>
  <c r="AX55" i="1"/>
  <c r="Z50" i="1"/>
  <c r="Z49" i="1" s="1"/>
  <c r="AB50" i="1"/>
  <c r="AB49" i="1" s="1"/>
  <c r="AD50" i="1"/>
  <c r="AD49" i="1" s="1"/>
  <c r="AF50" i="1"/>
  <c r="AF49" i="1" s="1"/>
  <c r="AH49" i="1"/>
  <c r="AJ49" i="1"/>
  <c r="AL49" i="1"/>
  <c r="AN50" i="1"/>
  <c r="AN49" i="1" s="1"/>
  <c r="AP50" i="1"/>
  <c r="AP49" i="1" s="1"/>
  <c r="AR50" i="1"/>
  <c r="AR49" i="1" s="1"/>
  <c r="Z31" i="1"/>
  <c r="AB31" i="1"/>
  <c r="AD31" i="1"/>
  <c r="AF31" i="1"/>
  <c r="AH31" i="1"/>
  <c r="AJ31" i="1"/>
  <c r="AL31" i="1"/>
  <c r="AN31" i="1"/>
  <c r="AP31" i="1"/>
  <c r="AR31" i="1"/>
  <c r="AT31" i="1"/>
  <c r="AV31" i="1"/>
  <c r="AX31" i="1"/>
  <c r="Z34" i="1"/>
  <c r="AB34" i="1"/>
  <c r="AD34" i="1"/>
  <c r="AF34" i="1"/>
  <c r="AH34" i="1"/>
  <c r="AJ34" i="1"/>
  <c r="AL34" i="1"/>
  <c r="AT34" i="1"/>
  <c r="V33" i="1" s="1"/>
  <c r="AV34" i="1"/>
  <c r="X33" i="1" s="1"/>
  <c r="AX34" i="1"/>
  <c r="Z37" i="1"/>
  <c r="AB37" i="1"/>
  <c r="AD37" i="1"/>
  <c r="AF37" i="1"/>
  <c r="AH37" i="1"/>
  <c r="AJ37" i="1"/>
  <c r="AL37" i="1"/>
  <c r="AN37" i="1"/>
  <c r="AP37" i="1"/>
  <c r="AR37" i="1"/>
  <c r="Z45" i="1"/>
  <c r="AB45" i="1"/>
  <c r="AF45" i="1"/>
  <c r="V52" i="1"/>
  <c r="X52" i="1"/>
  <c r="V53" i="1"/>
  <c r="X53" i="1"/>
  <c r="V54" i="1"/>
  <c r="X54" i="1"/>
  <c r="X51" i="1"/>
  <c r="V51" i="1"/>
  <c r="V48" i="1"/>
  <c r="X48" i="1"/>
  <c r="V39" i="1"/>
  <c r="X39" i="1"/>
  <c r="X38" i="1"/>
  <c r="V38" i="1"/>
  <c r="V36" i="1"/>
  <c r="X36" i="1"/>
  <c r="X35" i="1"/>
  <c r="V35" i="1"/>
  <c r="X32" i="1"/>
  <c r="V32" i="1"/>
  <c r="X57" i="1" l="1"/>
  <c r="X55" i="1" s="1"/>
  <c r="BL49" i="1"/>
  <c r="BL55" i="1"/>
  <c r="BF63" i="1"/>
  <c r="BL63" i="1"/>
  <c r="BL60" i="1"/>
  <c r="BL50" i="1"/>
  <c r="BF37" i="1"/>
  <c r="BF34" i="1"/>
  <c r="BF55" i="1"/>
  <c r="BF31" i="1"/>
  <c r="BF49" i="1"/>
  <c r="BF60" i="1"/>
  <c r="V60" i="1"/>
  <c r="AL43" i="1"/>
  <c r="V57" i="1"/>
  <c r="V55" i="1" s="1"/>
  <c r="X63" i="1"/>
  <c r="V63" i="1"/>
  <c r="V31" i="1"/>
  <c r="X37" i="1"/>
  <c r="X50" i="1"/>
  <c r="X49" i="1" s="1"/>
  <c r="X31" i="1"/>
  <c r="V37" i="1"/>
  <c r="V50" i="1"/>
  <c r="V49" i="1" s="1"/>
  <c r="X60" i="1"/>
  <c r="X34" i="1"/>
  <c r="V34" i="1"/>
  <c r="AX30" i="1"/>
  <c r="AR43" i="1"/>
  <c r="Z43" i="1"/>
  <c r="AD43" i="1"/>
  <c r="AH43" i="1"/>
  <c r="AJ43" i="1"/>
  <c r="AN43" i="1"/>
  <c r="AP43" i="1"/>
  <c r="BL45" i="1" l="1"/>
  <c r="BL31" i="1"/>
  <c r="V40" i="1"/>
  <c r="V30" i="1" s="1"/>
  <c r="X40" i="1"/>
  <c r="X30" i="1" s="1"/>
  <c r="Z40" i="1"/>
  <c r="Z30" i="1" s="1"/>
  <c r="Z84" i="1" s="1"/>
  <c r="AB40" i="1"/>
  <c r="AB30" i="1" s="1"/>
  <c r="AD40" i="1"/>
  <c r="AD30" i="1" s="1"/>
  <c r="AD84" i="1" s="1"/>
  <c r="AF40" i="1"/>
  <c r="AF30" i="1" s="1"/>
  <c r="AH40" i="1"/>
  <c r="AH30" i="1" s="1"/>
  <c r="AH84" i="1" s="1"/>
  <c r="AJ40" i="1"/>
  <c r="AJ30" i="1" s="1"/>
  <c r="AJ84" i="1" s="1"/>
  <c r="AL40" i="1"/>
  <c r="AN40" i="1"/>
  <c r="AN30" i="1" s="1"/>
  <c r="AN84" i="1" s="1"/>
  <c r="AP40" i="1"/>
  <c r="AP30" i="1" s="1"/>
  <c r="AP84" i="1" s="1"/>
  <c r="AN85" i="1" s="1"/>
  <c r="AR40" i="1"/>
  <c r="AR30" i="1" s="1"/>
  <c r="AR84" i="1" s="1"/>
  <c r="AT40" i="1"/>
  <c r="AT30" i="1" s="1"/>
  <c r="AV40" i="1"/>
  <c r="AV30" i="1" s="1"/>
  <c r="AZ40" i="1"/>
  <c r="BB40" i="1"/>
  <c r="BD40" i="1"/>
  <c r="X41" i="1"/>
  <c r="Z41" i="1"/>
  <c r="AB41" i="1"/>
  <c r="AD41" i="1"/>
  <c r="AF41" i="1"/>
  <c r="AH41" i="1"/>
  <c r="AJ41" i="1"/>
  <c r="AL41" i="1"/>
  <c r="AZ41" i="1"/>
  <c r="BB41" i="1"/>
  <c r="BD41" i="1"/>
  <c r="AB44" i="1"/>
  <c r="AF44" i="1"/>
  <c r="AF43" i="1" s="1"/>
  <c r="AT44" i="1"/>
  <c r="AV44" i="1"/>
  <c r="AX44" i="1"/>
  <c r="BF44" i="1" s="1"/>
  <c r="BF43" i="1" s="1"/>
  <c r="AZ84" i="1"/>
  <c r="BB84" i="1"/>
  <c r="BD84" i="1"/>
  <c r="BL33" i="1"/>
  <c r="BL32" i="1"/>
  <c r="BL34" i="1"/>
  <c r="BL38" i="1"/>
  <c r="BL37" i="1"/>
  <c r="BL36" i="1"/>
  <c r="BL35" i="1"/>
  <c r="BL39" i="1"/>
  <c r="AB43" i="1" l="1"/>
  <c r="BL44" i="1"/>
  <c r="BF41" i="1"/>
  <c r="AH85" i="1"/>
  <c r="BF40" i="1"/>
  <c r="BF30" i="1" s="1"/>
  <c r="BF84" i="1" s="1"/>
  <c r="AX43" i="1"/>
  <c r="AX84" i="1" s="1"/>
  <c r="AL30" i="1"/>
  <c r="AL84" i="1" s="1"/>
  <c r="AF84" i="1"/>
  <c r="AB84" i="1"/>
  <c r="V44" i="1"/>
  <c r="V43" i="1" s="1"/>
  <c r="V84" i="1" s="1"/>
  <c r="AT43" i="1"/>
  <c r="AT84" i="1" s="1"/>
  <c r="BL85" i="1" s="1"/>
  <c r="X44" i="1"/>
  <c r="X43" i="1" s="1"/>
  <c r="X84" i="1" s="1"/>
  <c r="AV43" i="1"/>
  <c r="AV84" i="1" s="1"/>
  <c r="AT85" i="1" s="1"/>
  <c r="BH19" i="1"/>
  <c r="BG19" i="1"/>
  <c r="BF19" i="1"/>
  <c r="BE19" i="1"/>
  <c r="BD19" i="1"/>
  <c r="BC19" i="1"/>
  <c r="BI18" i="1"/>
  <c r="BI17" i="1"/>
  <c r="BL84" i="1" l="1"/>
  <c r="BM85" i="1"/>
  <c r="BI19" i="1"/>
  <c r="BL42" i="1" l="1"/>
  <c r="BL41" i="1" l="1"/>
  <c r="BL40" i="1" l="1"/>
  <c r="BL30" i="1" l="1"/>
  <c r="BL43" i="1" l="1"/>
</calcChain>
</file>

<file path=xl/sharedStrings.xml><?xml version="1.0" encoding="utf-8"?>
<sst xmlns="http://schemas.openxmlformats.org/spreadsheetml/2006/main" count="508" uniqueCount="305">
  <si>
    <t>СОГЛАСОВАНО</t>
  </si>
  <si>
    <t>3.1</t>
  </si>
  <si>
    <t>СК-1</t>
  </si>
  <si>
    <t>УПК-1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</si>
  <si>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</si>
  <si>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</si>
  <si>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</si>
  <si>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</si>
  <si>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</si>
  <si>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</si>
  <si>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</si>
  <si>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</si>
  <si>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</si>
  <si>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</si>
  <si>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</si>
  <si>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</si>
  <si>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</si>
  <si>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</si>
  <si>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</si>
  <si>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3.</t>
  </si>
  <si>
    <t>2.3</t>
  </si>
  <si>
    <t>2.2</t>
  </si>
  <si>
    <t>Компонент учреждения высшего образования</t>
  </si>
  <si>
    <t>2.</t>
  </si>
  <si>
    <t>Государственный компонент</t>
  </si>
  <si>
    <t>1.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</si>
  <si>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</si>
  <si>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</si>
  <si>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</si>
  <si>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</si>
  <si>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</si>
  <si>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</si>
  <si>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</si>
  <si>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</si>
  <si>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</si>
  <si>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</si>
  <si>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</si>
  <si>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</si>
  <si>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</si>
  <si>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</si>
  <si>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</si>
  <si>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</si>
  <si>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</si>
  <si>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</si>
  <si>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</si>
  <si>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</si>
  <si>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</si>
  <si>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</si>
  <si>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</si>
  <si>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</si>
  <si>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</si>
  <si>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</si>
  <si>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</si>
  <si>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</si>
  <si>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</si>
  <si>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</si>
  <si>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</si>
  <si>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</si>
  <si>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</si>
  <si>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</si>
  <si>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</si>
  <si>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</si>
  <si>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</si>
  <si>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</si>
  <si>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</si>
  <si>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</si>
  <si>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</si>
  <si>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</si>
  <si>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</si>
  <si>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</si>
  <si>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</si>
  <si>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</si>
  <si>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</si>
  <si>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</si>
  <si>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</si>
  <si>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</si>
  <si>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</si>
  <si>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</si>
  <si>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</si>
  <si>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</si>
  <si>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</si>
  <si>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</si>
  <si>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</si>
  <si>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</si>
  <si>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</si>
  <si>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</si>
  <si>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</si>
  <si>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</si>
  <si>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</si>
  <si>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</si>
  <si>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</si>
  <si>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</si>
  <si>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</si>
  <si>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</si>
  <si>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</si>
  <si>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</si>
  <si>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</si>
  <si>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</si>
  <si>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</si>
  <si>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</si>
  <si>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</si>
  <si>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</si>
  <si>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</si>
  <si>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</si>
  <si>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</si>
  <si>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</si>
  <si>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магистр</t>
  </si>
  <si>
    <t>Степень:</t>
  </si>
  <si>
    <t>УТВЕРЖДАЮ</t>
  </si>
  <si>
    <t>/3</t>
  </si>
  <si>
    <t>2.1</t>
  </si>
  <si>
    <t>VII. Матрица компетенций</t>
  </si>
  <si>
    <t>Специальность:</t>
  </si>
  <si>
    <t>Модуль «Научно-исследовательская работа»</t>
  </si>
  <si>
    <t>Научно-исследовательский семинар</t>
  </si>
  <si>
    <t>Код 
компетенции</t>
  </si>
  <si>
    <t>Наименование компетенции</t>
  </si>
  <si>
    <t>Зачетных 
единиц</t>
  </si>
  <si>
    <t>Х</t>
  </si>
  <si>
    <t>Основы информационных технологий</t>
  </si>
  <si>
    <t xml:space="preserve">4 семестр
</t>
  </si>
  <si>
    <t>/1</t>
  </si>
  <si>
    <t>Педагогика и психология высшего образования</t>
  </si>
  <si>
    <t>1.4.1</t>
  </si>
  <si>
    <t>1.4</t>
  </si>
  <si>
    <t>Коммерциализация результатов научно-исследовательской деятельности</t>
  </si>
  <si>
    <t>Фил.и методология науки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</si>
  <si>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</si>
  <si>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</si>
  <si>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</si>
  <si>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ИностранныЕ языкИ</t>
  </si>
  <si>
    <t>УЧЕБНЫЙ  ПЛАН</t>
  </si>
  <si>
    <t>Профилизация:</t>
  </si>
  <si>
    <t>Кафедра</t>
  </si>
  <si>
    <t>Филос</t>
  </si>
  <si>
    <t>Ректор учреждения образования
«Белорусский государственный университет информатики и радиоэлектроники»</t>
  </si>
  <si>
    <t>Учреждение образования «Белорусский государственный
университет информатики и радиоэлектроники»</t>
  </si>
  <si>
    <t>Срок обучения: 1 год 8 месяцев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</si>
  <si>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</si>
  <si>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</si>
  <si>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</si>
  <si>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</si>
  <si>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</si>
  <si>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</si>
  <si>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</si>
  <si>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</si>
  <si>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3.2</t>
  </si>
  <si>
    <t>3.3</t>
  </si>
  <si>
    <t>3 семестр,
17 недель</t>
  </si>
  <si>
    <t>Дополнительные виды обучения</t>
  </si>
  <si>
    <t>/316</t>
  </si>
  <si>
    <t>/96</t>
  </si>
  <si>
    <t>/36</t>
  </si>
  <si>
    <t>/140</t>
  </si>
  <si>
    <t>/44</t>
  </si>
  <si>
    <t>/338</t>
  </si>
  <si>
    <t>/194</t>
  </si>
  <si>
    <t>/9</t>
  </si>
  <si>
    <t>/230</t>
  </si>
  <si>
    <t>/122</t>
  </si>
  <si>
    <t>/6</t>
  </si>
  <si>
    <t>/2</t>
  </si>
  <si>
    <t>/104</t>
  </si>
  <si>
    <t>/60</t>
  </si>
  <si>
    <t>/120</t>
  </si>
  <si>
    <t>/52</t>
  </si>
  <si>
    <t>/110</t>
  </si>
  <si>
    <t>/70</t>
  </si>
  <si>
    <t>/72</t>
  </si>
  <si>
    <t>/30</t>
  </si>
  <si>
    <t>/22</t>
  </si>
  <si>
    <t>Количество академических часов</t>
  </si>
  <si>
    <t>/568</t>
  </si>
  <si>
    <t>/240</t>
  </si>
  <si>
    <t>/220</t>
  </si>
  <si>
    <t>1-39 80 03  Электронные системы и технологии</t>
  </si>
  <si>
    <t>1.1.1</t>
  </si>
  <si>
    <t>Методы управления проектами и рисками</t>
  </si>
  <si>
    <t>1.1.2</t>
  </si>
  <si>
    <t>Инновационные технологии проектирования и производства электронных систем</t>
  </si>
  <si>
    <t>1.2</t>
  </si>
  <si>
    <t>Модуль «Моделирование и оптимизация электронных систем и технологий»</t>
  </si>
  <si>
    <t>1.2.1</t>
  </si>
  <si>
    <t>Математическое моделирование и оптимизация технологических процессов</t>
  </si>
  <si>
    <t>1.2.2</t>
  </si>
  <si>
    <t>Моделирование и оптимальное проектирование технических систем</t>
  </si>
  <si>
    <t>1.3</t>
  </si>
  <si>
    <t>1.3.1</t>
  </si>
  <si>
    <t>Компьютерные системы проектирования и автоматизация производства</t>
  </si>
  <si>
    <t>1.3.2</t>
  </si>
  <si>
    <t>Аддитивные технологии инновационного производства</t>
  </si>
  <si>
    <t>1.1.</t>
  </si>
  <si>
    <t>ПИКС</t>
  </si>
  <si>
    <t>ЭТТ</t>
  </si>
  <si>
    <t>УПК-2</t>
  </si>
  <si>
    <t>УПК-3</t>
  </si>
  <si>
    <t>УПК-4</t>
  </si>
  <si>
    <t>УК-2</t>
  </si>
  <si>
    <t>УПК-5</t>
  </si>
  <si>
    <t>СК-2</t>
  </si>
  <si>
    <t>Теория решения изобретательских задач</t>
  </si>
  <si>
    <t>СК-3</t>
  </si>
  <si>
    <t>2.4</t>
  </si>
  <si>
    <t>Модуль «Программный инжиниринг»</t>
  </si>
  <si>
    <t>2.4.1</t>
  </si>
  <si>
    <t>Программные инновационные платформы информационных систем</t>
  </si>
  <si>
    <t>СК-4</t>
  </si>
  <si>
    <t>2.4.2</t>
  </si>
  <si>
    <t>Автоматизация инженерных расчетов, анализа и обработки данных</t>
  </si>
  <si>
    <t>СК-5</t>
  </si>
  <si>
    <t>2.4.3</t>
  </si>
  <si>
    <t xml:space="preserve">Методы машинного обучения </t>
  </si>
  <si>
    <t>СК-6</t>
  </si>
  <si>
    <t>2.5</t>
  </si>
  <si>
    <t>Модуль «Интегрированные информационные системы»</t>
  </si>
  <si>
    <t>2.5.1</t>
  </si>
  <si>
    <t>Численное моделирование физических процессов</t>
  </si>
  <si>
    <t>СК-7</t>
  </si>
  <si>
    <t>2.5.2</t>
  </si>
  <si>
    <t>Проектирование интегрированных информационных систем</t>
  </si>
  <si>
    <t>СК-8</t>
  </si>
  <si>
    <t>2.6</t>
  </si>
  <si>
    <t>Модуль «Компьютерный инжиниринг»</t>
  </si>
  <si>
    <t>2.6.1</t>
  </si>
  <si>
    <t>2.6.2</t>
  </si>
  <si>
    <t>Компьютерный инжиниринг и цифровое производство</t>
  </si>
  <si>
    <t>СК-9</t>
  </si>
  <si>
    <t>Системы управления лазерно-оптическим оборудованием</t>
  </si>
  <si>
    <t>СК-10</t>
  </si>
  <si>
    <t>2.7</t>
  </si>
  <si>
    <t>Модули по выбору</t>
  </si>
  <si>
    <t>2.7.1</t>
  </si>
  <si>
    <t>2.7.1.1</t>
  </si>
  <si>
    <t>2.7.1.2</t>
  </si>
  <si>
    <t>2.7.2</t>
  </si>
  <si>
    <t>2.7.2.1</t>
  </si>
  <si>
    <t>2.7.2.2</t>
  </si>
  <si>
    <t>2.8</t>
  </si>
  <si>
    <t>Модуль «Специализированные системы»</t>
  </si>
  <si>
    <t>СК-11</t>
  </si>
  <si>
    <t>Системы измерения электрофизических параметров интегральных схем</t>
  </si>
  <si>
    <t>СК-12</t>
  </si>
  <si>
    <t>Модуль «Автоматизированные технологические системы»</t>
  </si>
  <si>
    <t>Автоматизированные производственные системы и комплексы</t>
  </si>
  <si>
    <t>СК-13</t>
  </si>
  <si>
    <t>Адаптивные информационно-измерительные системы технологического оборудования</t>
  </si>
  <si>
    <t>УК-3</t>
  </si>
  <si>
    <t>Уметь выявлять и обобщать перспективные направления науки и техники, формировать технические заключения при проектировании и производстве электронных систем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</si>
  <si>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</si>
  <si>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УК-4</t>
  </si>
  <si>
    <t>УК-5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</si>
  <si>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</si>
  <si>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УК-6</t>
  </si>
  <si>
    <t>Уметь использовать системный подход к принятию решений в области управления различными проектами и рисками, а также разрабатывать методы и пути оптимизации этих решений</t>
  </si>
  <si>
    <t>Разрабатывать и применять наукоемкие технологии проектирования и производства электронных систем</t>
  </si>
  <si>
    <t>Разрабатывать и применять методы моделирования для решения задач оптимизации технологических процессов</t>
  </si>
  <si>
    <t>Разрабатывать и применять методы, алгоритмы и средства для решения задач проектирования технических систем</t>
  </si>
  <si>
    <t>Разрабатывать и применять на практике инновационные технологии производства электронных систем</t>
  </si>
  <si>
    <t>Владеть навыками построения взаимовыгодных коммерческих отношений при  внедрении  результатов  научно-исследовательской деятельности в сферу производства электроники</t>
  </si>
  <si>
    <t>Использовать интеллектуальные методы и средства получения, хранения и обработки больших объемов данных с использованием современных инфокоммуникационных технологий</t>
  </si>
  <si>
    <t>Использовать современные методы и технологии машинного обучения и адаптировать их под особенности конкретных задач</t>
  </si>
  <si>
    <t>19
25</t>
  </si>
  <si>
    <r>
      <t>Философия и методология науки</t>
    </r>
    <r>
      <rPr>
        <vertAlign val="superscript"/>
        <sz val="24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</si>
  <si>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4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</si>
  <si>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4"/>
        <rFont val="Times New Roman"/>
        <family val="1"/>
        <charset val="204"/>
      </rPr>
      <t>1</t>
    </r>
  </si>
  <si>
    <t>Экон</t>
  </si>
  <si>
    <t>ИПиЭ</t>
  </si>
  <si>
    <t>ВМиП</t>
  </si>
  <si>
    <t>Проектировать, внедрять инновационные технологические процессы и режимы производства с учетом контроля качества приборов, систем и их элементов</t>
  </si>
  <si>
    <t xml:space="preserve">Разрабатывать и внедрять автоматизированные производственные системы и комплексы инновационного производства </t>
  </si>
  <si>
    <t xml:space="preserve">Разрабатывать и внедрять  адаптивные информационно-измерительные системы технологического оборудования  </t>
  </si>
  <si>
    <t>Кросс-культурные коммуникации</t>
  </si>
  <si>
    <t>Владеть особенностями ведения документооборота и переговорного процесса в международной профессиональной деятельности</t>
  </si>
  <si>
    <t>/15</t>
  </si>
  <si>
    <t>УК-7</t>
  </si>
  <si>
    <t>Модуль «Инновационная деятельность»</t>
  </si>
  <si>
    <t>Модуль «Проектирование и производство электронных систем»</t>
  </si>
  <si>
    <t xml:space="preserve">Определять пути решения проблемных задач с применением комплекса аналитических инструментов и технологий организации процесса разрешения сложных проблемных ситуаций </t>
  </si>
  <si>
    <t>Проводить сравнительный анализ  численных методов  и выбирать оптимальный для решения прикладных задач,  использовать  современные информационные технологии при решении прикладных задач в профессиональной деятельности</t>
  </si>
  <si>
    <t>Проектировать с использованием CASE-технологий интегрированные информационные системы для различных объектов хозяйствования</t>
  </si>
  <si>
    <r>
      <t>/120</t>
    </r>
    <r>
      <rPr>
        <vertAlign val="superscript"/>
        <sz val="24"/>
        <rFont val="Times New Roman"/>
        <family val="1"/>
        <charset val="204"/>
      </rPr>
      <t>2</t>
    </r>
  </si>
  <si>
    <r>
      <t>/110</t>
    </r>
    <r>
      <rPr>
        <vertAlign val="superscript"/>
        <sz val="24"/>
        <rFont val="Times New Roman"/>
        <family val="1"/>
        <charset val="204"/>
      </rPr>
      <t>2</t>
    </r>
  </si>
  <si>
    <r>
      <t>/108</t>
    </r>
    <r>
      <rPr>
        <vertAlign val="superscript"/>
        <sz val="24"/>
        <rFont val="Times New Roman"/>
        <family val="1"/>
        <charset val="204"/>
      </rPr>
      <t>2</t>
    </r>
  </si>
  <si>
    <t>Проектировать информационные системы с использованием инновационных сред разработки</t>
  </si>
  <si>
    <t>Проектировать модули, блоки, системы и комплексы  с использованием наукоемких технологий и основных тенденций компьютерного инжиниринга</t>
  </si>
  <si>
    <t>Разрабатывать программируемые прецизионные технологические системы управления современным оборудованием инновационного производства</t>
  </si>
  <si>
    <t>Методы анализа и синтеза проектных решений</t>
  </si>
  <si>
    <t>Применять системные закономерности построения и функционирования систем для генерации новых технических решений и информационных технологий, обладающих конкурентоспособностью</t>
  </si>
  <si>
    <t>Компьютерные технологии проектирования электронных систем</t>
  </si>
  <si>
    <t>ИЯ</t>
  </si>
  <si>
    <t>В.А.Богуш</t>
  </si>
  <si>
    <t>Всего зачетных единиц</t>
  </si>
  <si>
    <t>Форма получения высшего образования - дневная</t>
  </si>
  <si>
    <t>Регистрационный № 22.01.54/729уч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</si>
  <si>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</si>
  <si>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r>
      <rPr>
        <vertAlign val="superscript"/>
        <sz val="24"/>
        <rFont val="Times New Roman"/>
        <family val="1"/>
        <charset val="204"/>
      </rPr>
      <t>2</t>
    </r>
    <r>
      <rPr>
        <sz val="24"/>
        <rFont val="Times New Roman"/>
        <family val="1"/>
        <charset val="204"/>
      </rPr>
      <t xml:space="preserve"> Программами-минимумами кандидатских экзаменов (зачета) по общеобразовательным дисциплинам «Философия и методология науки», «Иностранный язык», «Основы информационных технологий» предусмотрена защита реферата.</t>
    </r>
  </si>
  <si>
    <t>Рекомендован к утверждению
Советом учреждения образования «Белорусский государственный
университет информатики и радиоэлектроники», протокол № 6 от 24.12.2021</t>
  </si>
  <si>
    <t>Декан факультета 
компьютерного проектирования                             _________________ Д.В.Лихачевский</t>
  </si>
  <si>
    <t>Заведующий профилирующей кафедрой 
проектирования информационно-
компьютерных систем                                           _________________ В.В.Хорошко</t>
  </si>
  <si>
    <t>Начальник  учебно-методического
управления                                         _________________ С.А.Волчёк</t>
  </si>
  <si>
    <t>Для набора 2022 года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</si>
  <si>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</si>
  <si>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Проректор по учебной работе                                _________________ В.А.Рыбак</t>
  </si>
  <si>
    <t>Разработан на основе типового учебного плана. Регистрационный № I 39-2-002/пр-тип от 26.03.2019</t>
  </si>
  <si>
    <t>Эксперт-нормоконтролер                   _________________ О.О.Мирончик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</si>
</sst>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name val="Arial Cyr"/>
      <charset val="204"/>
    </font>
    <font>
      <b/>
      <i/>
      <sz val="24"/>
      <name val="Times New Roman"/>
      <family val="1"/>
      <charset val="204"/>
    </font>
    <font>
      <b/>
      <i/>
      <sz val="24"/>
      <name val="Arial Cyr"/>
      <charset val="204"/>
    </font>
    <font>
      <vertAlign val="superscript"/>
      <sz val="24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4"/>
      <color rgb="FFFF0000"/>
      <name val="Arial Cyr"/>
      <charset val="204"/>
    </font>
    <font>
      <sz val="24"/>
      <color rgb="FFFF0000"/>
      <name val="Times New Roman"/>
      <family val="1"/>
      <charset val="204"/>
    </font>
    <font>
      <b/>
      <sz val="24"/>
      <color rgb="FFFF0000"/>
      <name val="Arial Cyr"/>
      <charset val="204"/>
    </font>
    <font>
      <b/>
      <i/>
      <sz val="24"/>
      <color rgb="FFFF0000"/>
      <name val="Times New Roman"/>
      <family val="1"/>
      <charset val="204"/>
    </font>
    <font>
      <b/>
      <i/>
      <sz val="24"/>
      <color rgb="FFFF0000"/>
      <name val="Arial Cyr"/>
      <charset val="204"/>
    </font>
    <font>
      <sz val="28"/>
      <name val="Arial Cyr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rgb="FFFF0000"/>
      <name val="Arial Cyr"/>
      <charset val="204"/>
    </font>
    <font>
      <b/>
      <sz val="28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u/>
      <sz val="22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1"/>
      <name val="Times New Roman"/>
      <family val="1"/>
      <charset val="204"/>
    </font>
    <font>
      <b/>
      <i/>
      <sz val="21"/>
      <name val="Times New Roman"/>
      <family val="1"/>
      <charset val="204"/>
    </font>
    <font>
      <b/>
      <sz val="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9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49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5" fillId="0" borderId="47" xfId="0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vertical="top"/>
    </xf>
    <xf numFmtId="0" fontId="5" fillId="0" borderId="0" xfId="0" applyFont="1" applyFill="1"/>
    <xf numFmtId="49" fontId="3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/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/>
    <xf numFmtId="0" fontId="2" fillId="0" borderId="0" xfId="0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4" fillId="0" borderId="0" xfId="0" applyFont="1" applyFill="1" applyBorder="1"/>
    <xf numFmtId="0" fontId="15" fillId="0" borderId="0" xfId="0" applyFont="1" applyFill="1"/>
    <xf numFmtId="0" fontId="15" fillId="0" borderId="0" xfId="0" applyFont="1" applyFill="1" applyProtection="1">
      <protection locked="0"/>
    </xf>
    <xf numFmtId="0" fontId="13" fillId="0" borderId="0" xfId="0" applyFont="1" applyFill="1"/>
    <xf numFmtId="0" fontId="17" fillId="0" borderId="0" xfId="0" applyFont="1" applyFill="1"/>
    <xf numFmtId="49" fontId="15" fillId="0" borderId="0" xfId="0" applyNumberFormat="1" applyFont="1" applyFill="1"/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/>
    <xf numFmtId="0" fontId="15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/>
    <xf numFmtId="0" fontId="19" fillId="0" borderId="0" xfId="0" applyFont="1" applyFill="1" applyAlignment="1">
      <alignment horizontal="left"/>
    </xf>
    <xf numFmtId="0" fontId="24" fillId="0" borderId="0" xfId="0" applyFont="1" applyFill="1" applyAlignment="1">
      <alignment vertical="center"/>
    </xf>
    <xf numFmtId="0" fontId="20" fillId="0" borderId="0" xfId="0" applyFont="1" applyFill="1" applyAlignment="1">
      <alignment vertical="top"/>
    </xf>
    <xf numFmtId="0" fontId="25" fillId="0" borderId="0" xfId="0" applyFont="1" applyFill="1" applyAlignment="1">
      <alignment vertical="top" wrapText="1"/>
    </xf>
    <xf numFmtId="0" fontId="20" fillId="0" borderId="0" xfId="0" applyFont="1" applyFill="1" applyAlignment="1"/>
    <xf numFmtId="0" fontId="20" fillId="0" borderId="0" xfId="0" applyFont="1" applyFill="1" applyBorder="1"/>
    <xf numFmtId="0" fontId="19" fillId="0" borderId="2" xfId="0" applyFont="1" applyFill="1" applyBorder="1" applyAlignment="1">
      <alignment vertical="top"/>
    </xf>
    <xf numFmtId="0" fontId="20" fillId="0" borderId="2" xfId="0" applyFont="1" applyFill="1" applyBorder="1"/>
    <xf numFmtId="0" fontId="24" fillId="0" borderId="0" xfId="0" applyFont="1" applyFill="1" applyAlignment="1">
      <alignment vertical="top" wrapText="1"/>
    </xf>
    <xf numFmtId="0" fontId="19" fillId="0" borderId="0" xfId="0" applyFont="1" applyFill="1" applyAlignment="1"/>
    <xf numFmtId="0" fontId="20" fillId="0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24" fillId="0" borderId="0" xfId="0" applyFont="1" applyFill="1" applyAlignment="1">
      <alignment vertical="justify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41" xfId="0" applyFont="1" applyFill="1" applyBorder="1"/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2" xfId="0" applyFont="1" applyFill="1" applyBorder="1"/>
    <xf numFmtId="0" fontId="3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42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3" fillId="0" borderId="67" xfId="0" applyFont="1" applyFill="1" applyBorder="1"/>
    <xf numFmtId="0" fontId="5" fillId="0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justify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Protection="1">
      <protection locked="0"/>
    </xf>
    <xf numFmtId="164" fontId="10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2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0" xfId="0" applyFont="1" applyFill="1"/>
    <xf numFmtId="0" fontId="7" fillId="0" borderId="0" xfId="0" applyFont="1" applyAlignment="1"/>
    <xf numFmtId="0" fontId="24" fillId="0" borderId="0" xfId="0" applyFont="1" applyFill="1" applyAlignment="1"/>
    <xf numFmtId="0" fontId="30" fillId="0" borderId="0" xfId="1" applyFont="1" applyFill="1" applyBorder="1"/>
    <xf numFmtId="0" fontId="27" fillId="0" borderId="0" xfId="0" applyFont="1" applyFill="1"/>
    <xf numFmtId="0" fontId="30" fillId="0" borderId="0" xfId="0" applyFont="1" applyFill="1"/>
    <xf numFmtId="0" fontId="5" fillId="0" borderId="20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56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Border="1"/>
    <xf numFmtId="0" fontId="20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49" fontId="3" fillId="0" borderId="4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10" fillId="0" borderId="2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7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62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left" vertical="center" wrapText="1"/>
    </xf>
    <xf numFmtId="49" fontId="10" fillId="0" borderId="62" xfId="0" applyNumberFormat="1" applyFont="1" applyFill="1" applyBorder="1" applyAlignment="1">
      <alignment horizontal="left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164" fontId="10" fillId="0" borderId="60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64" fontId="3" fillId="0" borderId="53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0" fontId="3" fillId="0" borderId="36" xfId="0" applyFont="1" applyFill="1" applyBorder="1" applyAlignment="1">
      <alignment horizontal="center" textRotation="90"/>
    </xf>
    <xf numFmtId="0" fontId="3" fillId="0" borderId="41" xfId="0" applyFont="1" applyFill="1" applyBorder="1" applyAlignment="1">
      <alignment horizontal="center" textRotation="90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right" textRotation="90"/>
    </xf>
    <xf numFmtId="0" fontId="3" fillId="0" borderId="32" xfId="0" applyFont="1" applyFill="1" applyBorder="1" applyAlignment="1">
      <alignment horizontal="right" textRotation="90"/>
    </xf>
    <xf numFmtId="0" fontId="20" fillId="0" borderId="0" xfId="0" applyFont="1" applyFill="1" applyAlignment="1">
      <alignment horizontal="left"/>
    </xf>
    <xf numFmtId="0" fontId="10" fillId="0" borderId="5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textRotation="90"/>
    </xf>
    <xf numFmtId="0" fontId="3" fillId="0" borderId="42" xfId="0" applyFont="1" applyFill="1" applyBorder="1" applyAlignment="1">
      <alignment horizontal="center" textRotation="90"/>
    </xf>
    <xf numFmtId="0" fontId="34" fillId="0" borderId="2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49" fontId="3" fillId="0" borderId="46" xfId="0" applyNumberFormat="1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0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4" fontId="5" fillId="0" borderId="61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textRotation="90"/>
    </xf>
    <xf numFmtId="0" fontId="5" fillId="0" borderId="46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0" borderId="6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</cellXfs>
  <cellStyles count="2">
    <cellStyle name="мой стиль" xfId="1" xr:uid="{00000000-0005-0000-0000-000000000000}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151"/>
  <sheetViews>
    <sheetView showZeros="0" tabSelected="1" view="pageBreakPreview" zoomScale="40" zoomScaleNormal="40" zoomScaleSheetLayoutView="40" zoomScalePageLayoutView="40" workbookViewId="0">
      <selection activeCell="BF26" sqref="BF26:BG29"/>
    </sheetView>
  </sheetViews>
  <sheetFormatPr defaultColWidth="8.88671875" defaultRowHeight="30.6" x14ac:dyDescent="0.55000000000000004"/>
  <cols>
    <col min="1" max="1" width="13.88671875" style="1" customWidth="1"/>
    <col min="2" max="15" width="6.33203125" style="1" customWidth="1"/>
    <col min="16" max="17" width="6.44140625" style="1" customWidth="1"/>
    <col min="18" max="19" width="6.44140625" style="2" customWidth="1"/>
    <col min="20" max="20" width="6.44140625" style="1" customWidth="1"/>
    <col min="21" max="22" width="5.88671875" style="1" customWidth="1"/>
    <col min="23" max="23" width="6.33203125" style="1" customWidth="1"/>
    <col min="24" max="24" width="6.5546875" style="40" customWidth="1"/>
    <col min="25" max="25" width="5.88671875" style="40" customWidth="1"/>
    <col min="26" max="31" width="5.88671875" style="1" customWidth="1"/>
    <col min="32" max="32" width="7" style="1" customWidth="1"/>
    <col min="33" max="34" width="6.33203125" style="1" customWidth="1"/>
    <col min="35" max="39" width="5.88671875" style="1" customWidth="1"/>
    <col min="40" max="40" width="6.5546875" style="1" customWidth="1"/>
    <col min="41" max="45" width="5.88671875" style="1" customWidth="1"/>
    <col min="46" max="46" width="7" style="1" customWidth="1"/>
    <col min="47" max="53" width="5.88671875" style="1" customWidth="1"/>
    <col min="54" max="54" width="6.33203125" style="1" customWidth="1"/>
    <col min="55" max="55" width="7.5546875" style="1" customWidth="1"/>
    <col min="56" max="57" width="6.33203125" style="3" customWidth="1"/>
    <col min="58" max="58" width="6.44140625" style="3" customWidth="1"/>
    <col min="59" max="59" width="9.109375" style="3" customWidth="1"/>
    <col min="60" max="60" width="9" style="3" customWidth="1"/>
    <col min="61" max="61" width="7" style="10" customWidth="1"/>
    <col min="62" max="62" width="9" style="40" bestFit="1" customWidth="1"/>
    <col min="63" max="63" width="13" style="40" hidden="1" customWidth="1"/>
    <col min="64" max="64" width="19.44140625" style="40" hidden="1" customWidth="1"/>
    <col min="65" max="65" width="12.6640625" style="40" hidden="1" customWidth="1"/>
    <col min="66" max="68" width="0" style="1" hidden="1" customWidth="1"/>
    <col min="69" max="16384" width="8.88671875" style="1"/>
  </cols>
  <sheetData>
    <row r="1" spans="1:66" ht="35.25" customHeight="1" x14ac:dyDescent="0.55000000000000004">
      <c r="S1" s="586" t="s">
        <v>136</v>
      </c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</row>
    <row r="2" spans="1:66" s="55" customFormat="1" ht="38.25" customHeight="1" x14ac:dyDescent="0.6">
      <c r="B2" s="56" t="s">
        <v>108</v>
      </c>
      <c r="C2" s="56"/>
      <c r="D2" s="56"/>
      <c r="E2" s="56"/>
      <c r="F2" s="56"/>
      <c r="G2" s="56"/>
      <c r="H2" s="56"/>
      <c r="I2" s="56"/>
      <c r="J2" s="56"/>
      <c r="K2" s="56"/>
      <c r="L2" s="56"/>
      <c r="R2" s="57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153"/>
      <c r="BC2" s="467"/>
      <c r="BD2" s="467"/>
      <c r="BE2" s="467"/>
      <c r="BF2" s="467"/>
      <c r="BG2" s="467"/>
      <c r="BH2" s="467"/>
      <c r="BI2" s="58"/>
      <c r="BJ2" s="59"/>
      <c r="BK2" s="59"/>
      <c r="BL2" s="59"/>
      <c r="BM2" s="59"/>
    </row>
    <row r="3" spans="1:66" s="55" customFormat="1" ht="40.5" customHeight="1" x14ac:dyDescent="0.6">
      <c r="B3" s="478" t="s">
        <v>135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R3" s="57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Y3" s="60" t="s">
        <v>107</v>
      </c>
      <c r="BC3" s="61" t="s">
        <v>106</v>
      </c>
      <c r="BD3" s="62"/>
      <c r="BE3" s="62"/>
      <c r="BF3" s="62"/>
      <c r="BG3" s="62"/>
      <c r="BH3" s="62"/>
      <c r="BI3" s="58"/>
      <c r="BJ3" s="59"/>
      <c r="BK3" s="59"/>
      <c r="BL3" s="59"/>
      <c r="BM3" s="59"/>
    </row>
    <row r="4" spans="1:66" s="55" customFormat="1" ht="36.75" customHeight="1" x14ac:dyDescent="0.6"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R4" s="57"/>
      <c r="S4" s="57"/>
      <c r="X4" s="59"/>
      <c r="Y4" s="59"/>
      <c r="AA4" s="63"/>
      <c r="AC4" s="63" t="s">
        <v>131</v>
      </c>
      <c r="AD4" s="63"/>
      <c r="AE4" s="63"/>
      <c r="AF4" s="63"/>
      <c r="AG4" s="63"/>
      <c r="AH4" s="63"/>
      <c r="AI4" s="63"/>
      <c r="AJ4" s="63"/>
      <c r="AK4" s="63"/>
      <c r="AL4" s="63"/>
      <c r="BD4" s="62"/>
      <c r="BE4" s="62"/>
      <c r="BF4" s="62"/>
      <c r="BG4" s="62"/>
      <c r="BH4" s="62"/>
      <c r="BI4" s="58"/>
      <c r="BJ4" s="59"/>
      <c r="BK4" s="59"/>
      <c r="BL4" s="59"/>
      <c r="BM4" s="59"/>
    </row>
    <row r="5" spans="1:66" s="55" customFormat="1" ht="38.25" customHeight="1" x14ac:dyDescent="0.6"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R5" s="57"/>
      <c r="T5" s="64"/>
      <c r="U5" s="64"/>
      <c r="V5" s="64"/>
      <c r="W5" s="64"/>
      <c r="X5" s="65"/>
      <c r="Y5" s="59"/>
      <c r="AY5" s="56" t="s">
        <v>137</v>
      </c>
      <c r="BD5" s="62"/>
      <c r="BE5" s="62"/>
      <c r="BF5" s="62"/>
      <c r="BG5" s="62"/>
      <c r="BH5" s="62"/>
      <c r="BI5" s="58"/>
      <c r="BJ5" s="59"/>
      <c r="BK5" s="59"/>
      <c r="BL5" s="59"/>
      <c r="BM5" s="59"/>
    </row>
    <row r="6" spans="1:66" s="55" customFormat="1" ht="39" customHeight="1" x14ac:dyDescent="0.6"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64"/>
      <c r="R6" s="64"/>
      <c r="S6" s="66" t="s">
        <v>112</v>
      </c>
      <c r="X6" s="59"/>
      <c r="Z6" s="122"/>
      <c r="AA6" s="122"/>
      <c r="AB6" s="122" t="s">
        <v>175</v>
      </c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Z6" s="60"/>
      <c r="BA6" s="56"/>
      <c r="BB6" s="56"/>
      <c r="BD6" s="67"/>
      <c r="BE6" s="67"/>
      <c r="BF6" s="56"/>
      <c r="BG6" s="56"/>
      <c r="BH6" s="56"/>
      <c r="BI6" s="58"/>
      <c r="BJ6" s="59"/>
      <c r="BK6" s="59"/>
      <c r="BL6" s="59"/>
      <c r="BM6" s="59"/>
    </row>
    <row r="7" spans="1:66" s="55" customFormat="1" ht="41.25" customHeight="1" x14ac:dyDescent="0.6">
      <c r="B7" s="68"/>
      <c r="C7" s="69"/>
      <c r="D7" s="69"/>
      <c r="E7" s="69"/>
      <c r="F7" s="69"/>
      <c r="G7" s="69"/>
      <c r="H7" s="479" t="s">
        <v>290</v>
      </c>
      <c r="I7" s="479"/>
      <c r="J7" s="479"/>
      <c r="K7" s="479"/>
      <c r="L7" s="479"/>
      <c r="M7" s="479"/>
      <c r="N7" s="479"/>
      <c r="O7" s="479"/>
      <c r="P7" s="479"/>
      <c r="Q7" s="64"/>
      <c r="R7" s="64"/>
      <c r="S7" s="57"/>
      <c r="U7" s="64"/>
      <c r="V7" s="64"/>
      <c r="W7" s="64"/>
      <c r="X7" s="65"/>
      <c r="Y7" s="65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1"/>
      <c r="AZ7" s="71"/>
      <c r="BA7" s="56"/>
      <c r="BB7" s="56"/>
      <c r="BC7" s="56"/>
      <c r="BD7" s="56"/>
      <c r="BE7" s="56"/>
      <c r="BF7" s="56"/>
      <c r="BG7" s="56"/>
      <c r="BH7" s="56"/>
      <c r="BI7" s="58"/>
      <c r="BJ7" s="59"/>
      <c r="BK7" s="59"/>
      <c r="BL7" s="59"/>
      <c r="BM7" s="59"/>
    </row>
    <row r="8" spans="1:66" s="55" customFormat="1" ht="51" customHeight="1" x14ac:dyDescent="0.6">
      <c r="B8" s="485"/>
      <c r="C8" s="485"/>
      <c r="D8" s="485"/>
      <c r="E8" s="485"/>
      <c r="F8" s="485"/>
      <c r="G8" s="485"/>
      <c r="H8" s="468"/>
      <c r="I8" s="468"/>
      <c r="J8" s="468"/>
      <c r="K8" s="468"/>
      <c r="L8" s="56"/>
      <c r="O8" s="72"/>
      <c r="R8" s="72"/>
      <c r="S8" s="66" t="s">
        <v>132</v>
      </c>
      <c r="T8" s="64"/>
      <c r="U8" s="64"/>
      <c r="V8" s="64"/>
      <c r="W8" s="64"/>
      <c r="X8" s="59"/>
      <c r="Y8" s="592" t="s">
        <v>288</v>
      </c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BA8" s="64"/>
      <c r="BB8" s="64"/>
      <c r="BC8" s="64"/>
      <c r="BD8" s="64"/>
      <c r="BE8" s="64"/>
      <c r="BF8" s="64"/>
      <c r="BG8" s="64"/>
      <c r="BH8" s="64"/>
      <c r="BI8" s="58"/>
      <c r="BJ8" s="59"/>
      <c r="BK8" s="59"/>
      <c r="BL8" s="59"/>
      <c r="BM8" s="59"/>
    </row>
    <row r="9" spans="1:66" s="55" customFormat="1" ht="30.75" customHeight="1" x14ac:dyDescent="0.6">
      <c r="B9" s="114"/>
      <c r="C9" s="114"/>
      <c r="D9" s="114"/>
      <c r="E9" s="114"/>
      <c r="F9" s="114"/>
      <c r="G9" s="114"/>
      <c r="H9" s="113"/>
      <c r="I9" s="113"/>
      <c r="J9" s="113"/>
      <c r="K9" s="113"/>
      <c r="L9" s="56"/>
      <c r="O9" s="72"/>
      <c r="R9" s="72"/>
      <c r="S9" s="66"/>
      <c r="T9" s="64"/>
      <c r="U9" s="64"/>
      <c r="V9" s="64"/>
      <c r="W9" s="64"/>
      <c r="X9" s="59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BA9" s="64"/>
      <c r="BB9" s="64"/>
      <c r="BC9" s="64"/>
      <c r="BD9" s="64"/>
      <c r="BE9" s="64"/>
      <c r="BF9" s="64"/>
      <c r="BG9" s="64"/>
      <c r="BH9" s="64"/>
      <c r="BI9" s="58"/>
      <c r="BJ9" s="59"/>
      <c r="BK9" s="59"/>
      <c r="BL9" s="59"/>
      <c r="BM9" s="59"/>
    </row>
    <row r="10" spans="1:66" s="55" customFormat="1" ht="24.75" customHeight="1" x14ac:dyDescent="0.6">
      <c r="C10" s="56"/>
      <c r="D10" s="56"/>
      <c r="E10" s="56"/>
      <c r="F10" s="56"/>
      <c r="G10" s="56"/>
      <c r="L10" s="56"/>
      <c r="O10" s="57"/>
      <c r="R10" s="57"/>
      <c r="S10" s="64"/>
      <c r="T10" s="64"/>
      <c r="U10" s="64"/>
      <c r="V10" s="64"/>
      <c r="W10" s="64"/>
      <c r="X10" s="73"/>
      <c r="Y10" s="65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64"/>
      <c r="AZ10" s="64"/>
      <c r="BA10" s="64"/>
      <c r="BB10" s="64"/>
      <c r="BC10" s="64"/>
      <c r="BD10" s="64"/>
      <c r="BE10" s="64"/>
      <c r="BF10" s="64"/>
      <c r="BG10" s="64"/>
      <c r="BH10" s="64"/>
      <c r="BI10" s="58"/>
      <c r="BJ10" s="59"/>
      <c r="BK10" s="59"/>
      <c r="BL10" s="59"/>
      <c r="BM10" s="59"/>
    </row>
    <row r="11" spans="1:66" s="55" customFormat="1" ht="32.25" customHeight="1" x14ac:dyDescent="0.6">
      <c r="B11" s="476" t="s">
        <v>293</v>
      </c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R11" s="57"/>
      <c r="S11" s="64"/>
      <c r="T11" s="64"/>
      <c r="U11" s="64"/>
      <c r="V11" s="64"/>
      <c r="W11" s="64"/>
      <c r="X11" s="66" t="s">
        <v>292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4"/>
      <c r="BD11" s="62"/>
      <c r="BE11" s="62"/>
      <c r="BF11" s="62"/>
      <c r="BG11" s="62"/>
      <c r="BH11" s="62"/>
      <c r="BI11" s="58"/>
      <c r="BJ11" s="59"/>
      <c r="BK11" s="59"/>
      <c r="BL11" s="59"/>
      <c r="BM11" s="59"/>
    </row>
    <row r="12" spans="1:66" s="55" customFormat="1" ht="43.5" customHeight="1" x14ac:dyDescent="0.6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R12" s="57"/>
      <c r="S12" s="57"/>
      <c r="T12" s="56"/>
      <c r="U12" s="56"/>
      <c r="V12" s="56"/>
      <c r="W12" s="56"/>
      <c r="X12" s="65"/>
      <c r="Y12" s="59"/>
      <c r="AB12" s="66"/>
      <c r="AC12" s="66" t="s">
        <v>300</v>
      </c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70"/>
      <c r="AO12" s="70"/>
      <c r="AP12" s="70"/>
      <c r="AQ12" s="70"/>
      <c r="AR12" s="70"/>
      <c r="AS12" s="70"/>
      <c r="AT12" s="70"/>
      <c r="AU12" s="70"/>
      <c r="AV12" s="70"/>
      <c r="BA12" s="56"/>
      <c r="BD12" s="62"/>
      <c r="BE12" s="62"/>
      <c r="BF12" s="62"/>
      <c r="BG12" s="62"/>
      <c r="BH12" s="62"/>
      <c r="BI12" s="58"/>
      <c r="BJ12" s="59"/>
      <c r="BK12" s="59"/>
      <c r="BL12" s="59"/>
      <c r="BM12" s="59"/>
    </row>
    <row r="13" spans="1:66" ht="32.4" x14ac:dyDescent="0.55000000000000004">
      <c r="K13" s="123" t="s">
        <v>105</v>
      </c>
      <c r="L13" s="124"/>
      <c r="X13" s="46"/>
      <c r="Y13" s="46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5"/>
      <c r="AN13" s="125" t="s">
        <v>104</v>
      </c>
    </row>
    <row r="14" spans="1:66" ht="15" customHeight="1" thickBot="1" x14ac:dyDescent="0.6"/>
    <row r="15" spans="1:66" ht="25.5" customHeight="1" x14ac:dyDescent="0.55000000000000004">
      <c r="A15" s="518" t="s">
        <v>103</v>
      </c>
      <c r="B15" s="519"/>
      <c r="C15" s="484" t="s">
        <v>102</v>
      </c>
      <c r="D15" s="464"/>
      <c r="E15" s="464"/>
      <c r="F15" s="464"/>
      <c r="G15" s="465" t="s">
        <v>138</v>
      </c>
      <c r="H15" s="464" t="s">
        <v>101</v>
      </c>
      <c r="I15" s="464"/>
      <c r="J15" s="464"/>
      <c r="K15" s="465" t="s">
        <v>139</v>
      </c>
      <c r="L15" s="464" t="s">
        <v>100</v>
      </c>
      <c r="M15" s="464"/>
      <c r="N15" s="464"/>
      <c r="O15" s="464"/>
      <c r="P15" s="464" t="s">
        <v>99</v>
      </c>
      <c r="Q15" s="464"/>
      <c r="R15" s="464"/>
      <c r="S15" s="464"/>
      <c r="T15" s="465" t="s">
        <v>140</v>
      </c>
      <c r="U15" s="483" t="s">
        <v>98</v>
      </c>
      <c r="V15" s="517"/>
      <c r="W15" s="484"/>
      <c r="X15" s="465" t="s">
        <v>301</v>
      </c>
      <c r="Y15" s="464" t="s">
        <v>97</v>
      </c>
      <c r="Z15" s="464"/>
      <c r="AA15" s="464"/>
      <c r="AB15" s="465" t="s">
        <v>141</v>
      </c>
      <c r="AC15" s="464" t="s">
        <v>96</v>
      </c>
      <c r="AD15" s="464"/>
      <c r="AE15" s="464"/>
      <c r="AF15" s="464"/>
      <c r="AG15" s="465" t="s">
        <v>142</v>
      </c>
      <c r="AH15" s="464" t="s">
        <v>95</v>
      </c>
      <c r="AI15" s="464"/>
      <c r="AJ15" s="464"/>
      <c r="AK15" s="465" t="s">
        <v>143</v>
      </c>
      <c r="AL15" s="464" t="s">
        <v>94</v>
      </c>
      <c r="AM15" s="464"/>
      <c r="AN15" s="464"/>
      <c r="AO15" s="464"/>
      <c r="AP15" s="464" t="s">
        <v>93</v>
      </c>
      <c r="AQ15" s="464"/>
      <c r="AR15" s="464"/>
      <c r="AS15" s="464"/>
      <c r="AT15" s="465" t="s">
        <v>144</v>
      </c>
      <c r="AU15" s="464" t="s">
        <v>92</v>
      </c>
      <c r="AV15" s="464"/>
      <c r="AW15" s="464"/>
      <c r="AX15" s="465" t="s">
        <v>145</v>
      </c>
      <c r="AY15" s="464" t="s">
        <v>91</v>
      </c>
      <c r="AZ15" s="464"/>
      <c r="BA15" s="464"/>
      <c r="BB15" s="483"/>
      <c r="BC15" s="486" t="s">
        <v>90</v>
      </c>
      <c r="BD15" s="453" t="s">
        <v>89</v>
      </c>
      <c r="BE15" s="453" t="s">
        <v>88</v>
      </c>
      <c r="BF15" s="474" t="s">
        <v>87</v>
      </c>
      <c r="BG15" s="453" t="s">
        <v>86</v>
      </c>
      <c r="BH15" s="469" t="s">
        <v>85</v>
      </c>
      <c r="BI15" s="451" t="s">
        <v>39</v>
      </c>
      <c r="BJ15" s="10"/>
      <c r="BN15" s="40"/>
    </row>
    <row r="16" spans="1:66" ht="267.75" customHeight="1" thickBot="1" x14ac:dyDescent="0.6">
      <c r="A16" s="520"/>
      <c r="B16" s="521"/>
      <c r="C16" s="102" t="s">
        <v>84</v>
      </c>
      <c r="D16" s="86" t="s">
        <v>71</v>
      </c>
      <c r="E16" s="86" t="s">
        <v>70</v>
      </c>
      <c r="F16" s="86" t="s">
        <v>69</v>
      </c>
      <c r="G16" s="466"/>
      <c r="H16" s="86" t="s">
        <v>68</v>
      </c>
      <c r="I16" s="86" t="s">
        <v>67</v>
      </c>
      <c r="J16" s="86" t="s">
        <v>66</v>
      </c>
      <c r="K16" s="466"/>
      <c r="L16" s="86" t="s">
        <v>65</v>
      </c>
      <c r="M16" s="86" t="s">
        <v>64</v>
      </c>
      <c r="N16" s="86" t="s">
        <v>63</v>
      </c>
      <c r="O16" s="86" t="s">
        <v>83</v>
      </c>
      <c r="P16" s="86" t="s">
        <v>72</v>
      </c>
      <c r="Q16" s="86" t="s">
        <v>71</v>
      </c>
      <c r="R16" s="86" t="s">
        <v>70</v>
      </c>
      <c r="S16" s="86" t="s">
        <v>69</v>
      </c>
      <c r="T16" s="466"/>
      <c r="U16" s="86" t="s">
        <v>82</v>
      </c>
      <c r="V16" s="86" t="s">
        <v>81</v>
      </c>
      <c r="W16" s="86" t="s">
        <v>261</v>
      </c>
      <c r="X16" s="466"/>
      <c r="Y16" s="86" t="s">
        <v>80</v>
      </c>
      <c r="Z16" s="86" t="s">
        <v>79</v>
      </c>
      <c r="AA16" s="86" t="s">
        <v>78</v>
      </c>
      <c r="AB16" s="466"/>
      <c r="AC16" s="86" t="s">
        <v>80</v>
      </c>
      <c r="AD16" s="86" t="s">
        <v>79</v>
      </c>
      <c r="AE16" s="86" t="s">
        <v>78</v>
      </c>
      <c r="AF16" s="86" t="s">
        <v>77</v>
      </c>
      <c r="AG16" s="466"/>
      <c r="AH16" s="86" t="s">
        <v>68</v>
      </c>
      <c r="AI16" s="86" t="s">
        <v>67</v>
      </c>
      <c r="AJ16" s="86" t="s">
        <v>66</v>
      </c>
      <c r="AK16" s="466"/>
      <c r="AL16" s="86" t="s">
        <v>76</v>
      </c>
      <c r="AM16" s="86" t="s">
        <v>75</v>
      </c>
      <c r="AN16" s="86" t="s">
        <v>74</v>
      </c>
      <c r="AO16" s="86" t="s">
        <v>73</v>
      </c>
      <c r="AP16" s="86" t="s">
        <v>72</v>
      </c>
      <c r="AQ16" s="86" t="s">
        <v>71</v>
      </c>
      <c r="AR16" s="86" t="s">
        <v>70</v>
      </c>
      <c r="AS16" s="86" t="s">
        <v>69</v>
      </c>
      <c r="AT16" s="466"/>
      <c r="AU16" s="86" t="s">
        <v>68</v>
      </c>
      <c r="AV16" s="86" t="s">
        <v>67</v>
      </c>
      <c r="AW16" s="86" t="s">
        <v>66</v>
      </c>
      <c r="AX16" s="466"/>
      <c r="AY16" s="86" t="s">
        <v>65</v>
      </c>
      <c r="AZ16" s="86" t="s">
        <v>64</v>
      </c>
      <c r="BA16" s="86" t="s">
        <v>63</v>
      </c>
      <c r="BB16" s="87" t="s">
        <v>62</v>
      </c>
      <c r="BC16" s="487"/>
      <c r="BD16" s="454"/>
      <c r="BE16" s="454"/>
      <c r="BF16" s="475"/>
      <c r="BG16" s="454"/>
      <c r="BH16" s="470"/>
      <c r="BI16" s="452"/>
      <c r="BJ16" s="10"/>
      <c r="BN16" s="40"/>
    </row>
    <row r="17" spans="1:66" ht="30" customHeight="1" x14ac:dyDescent="0.55000000000000004">
      <c r="A17" s="480" t="s">
        <v>61</v>
      </c>
      <c r="B17" s="482"/>
      <c r="C17" s="103"/>
      <c r="D17" s="88"/>
      <c r="E17" s="88"/>
      <c r="F17" s="88"/>
      <c r="G17" s="88"/>
      <c r="H17" s="88"/>
      <c r="I17" s="88"/>
      <c r="J17" s="88"/>
      <c r="K17" s="88">
        <v>18</v>
      </c>
      <c r="L17" s="88"/>
      <c r="M17" s="88"/>
      <c r="N17" s="88"/>
      <c r="O17" s="88"/>
      <c r="P17" s="89"/>
      <c r="Q17" s="89"/>
      <c r="R17" s="89"/>
      <c r="S17" s="89"/>
      <c r="T17" s="89"/>
      <c r="U17" s="90" t="s">
        <v>53</v>
      </c>
      <c r="V17" s="90" t="s">
        <v>53</v>
      </c>
      <c r="W17" s="97" t="s">
        <v>53</v>
      </c>
      <c r="X17" s="97" t="s">
        <v>49</v>
      </c>
      <c r="Y17" s="91" t="s">
        <v>49</v>
      </c>
      <c r="Z17" s="89"/>
      <c r="AA17" s="89"/>
      <c r="AB17" s="89"/>
      <c r="AC17" s="89"/>
      <c r="AD17" s="89"/>
      <c r="AE17" s="89"/>
      <c r="AF17" s="89"/>
      <c r="AG17" s="89">
        <v>18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90" t="s">
        <v>53</v>
      </c>
      <c r="AS17" s="90" t="s">
        <v>53</v>
      </c>
      <c r="AT17" s="90" t="s">
        <v>53</v>
      </c>
      <c r="AU17" s="91" t="s">
        <v>49</v>
      </c>
      <c r="AV17" s="91" t="s">
        <v>49</v>
      </c>
      <c r="AW17" s="91" t="s">
        <v>49</v>
      </c>
      <c r="AX17" s="91" t="s">
        <v>49</v>
      </c>
      <c r="AY17" s="91" t="s">
        <v>49</v>
      </c>
      <c r="AZ17" s="91" t="s">
        <v>49</v>
      </c>
      <c r="BA17" s="91" t="s">
        <v>49</v>
      </c>
      <c r="BB17" s="92" t="s">
        <v>49</v>
      </c>
      <c r="BC17" s="81">
        <v>36</v>
      </c>
      <c r="BD17" s="82">
        <v>6</v>
      </c>
      <c r="BE17" s="82"/>
      <c r="BF17" s="82"/>
      <c r="BG17" s="82"/>
      <c r="BH17" s="83">
        <v>10</v>
      </c>
      <c r="BI17" s="4">
        <f>SUM(BC17:BH17)</f>
        <v>52</v>
      </c>
      <c r="BJ17" s="10"/>
      <c r="BN17" s="40"/>
    </row>
    <row r="18" spans="1:66" ht="30" customHeight="1" thickBot="1" x14ac:dyDescent="0.6">
      <c r="A18" s="171" t="s">
        <v>60</v>
      </c>
      <c r="B18" s="280"/>
      <c r="C18" s="94"/>
      <c r="D18" s="5"/>
      <c r="E18" s="5"/>
      <c r="F18" s="5"/>
      <c r="G18" s="5"/>
      <c r="H18" s="5"/>
      <c r="I18" s="5"/>
      <c r="J18" s="5"/>
      <c r="K18" s="5">
        <v>17</v>
      </c>
      <c r="L18" s="5"/>
      <c r="M18" s="5"/>
      <c r="N18" s="5"/>
      <c r="O18" s="5"/>
      <c r="P18" s="79"/>
      <c r="Q18" s="79"/>
      <c r="R18" s="79"/>
      <c r="S18" s="79"/>
      <c r="T18" s="84" t="s">
        <v>53</v>
      </c>
      <c r="U18" s="84" t="s">
        <v>53</v>
      </c>
      <c r="V18" s="84" t="s">
        <v>53</v>
      </c>
      <c r="W18" s="96" t="s">
        <v>49</v>
      </c>
      <c r="X18" s="96" t="s">
        <v>49</v>
      </c>
      <c r="Y18" s="79" t="s">
        <v>118</v>
      </c>
      <c r="Z18" s="79" t="s">
        <v>118</v>
      </c>
      <c r="AA18" s="79" t="s">
        <v>118</v>
      </c>
      <c r="AB18" s="79" t="s">
        <v>51</v>
      </c>
      <c r="AC18" s="79" t="s">
        <v>51</v>
      </c>
      <c r="AD18" s="79" t="s">
        <v>51</v>
      </c>
      <c r="AE18" s="79" t="s">
        <v>51</v>
      </c>
      <c r="AF18" s="79" t="s">
        <v>51</v>
      </c>
      <c r="AG18" s="79" t="s">
        <v>51</v>
      </c>
      <c r="AH18" s="79" t="s">
        <v>51</v>
      </c>
      <c r="AI18" s="79" t="s">
        <v>51</v>
      </c>
      <c r="AJ18" s="79" t="s">
        <v>55</v>
      </c>
      <c r="AK18" s="79" t="s">
        <v>55</v>
      </c>
      <c r="AL18" s="85"/>
      <c r="AM18" s="85"/>
      <c r="AN18" s="85"/>
      <c r="AO18" s="85"/>
      <c r="AP18" s="85"/>
      <c r="AQ18" s="85"/>
      <c r="AR18" s="85"/>
      <c r="AS18" s="85"/>
      <c r="AT18" s="85"/>
      <c r="AU18" s="79"/>
      <c r="AV18" s="79"/>
      <c r="AW18" s="79"/>
      <c r="AX18" s="79"/>
      <c r="AY18" s="79"/>
      <c r="AZ18" s="79"/>
      <c r="BA18" s="79"/>
      <c r="BB18" s="80"/>
      <c r="BC18" s="75">
        <v>17</v>
      </c>
      <c r="BD18" s="77">
        <v>3</v>
      </c>
      <c r="BE18" s="77">
        <v>3</v>
      </c>
      <c r="BF18" s="77">
        <v>8</v>
      </c>
      <c r="BG18" s="77">
        <v>2</v>
      </c>
      <c r="BH18" s="76">
        <v>2</v>
      </c>
      <c r="BI18" s="6">
        <f>SUM(BC18:BH18)</f>
        <v>35</v>
      </c>
      <c r="BJ18" s="10"/>
      <c r="BN18" s="40"/>
    </row>
    <row r="19" spans="1:66" ht="30" customHeight="1" thickBot="1" x14ac:dyDescent="0.6">
      <c r="B19" s="9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78">
        <f>SUM(BC17:BC18)</f>
        <v>53</v>
      </c>
      <c r="BD19" s="78">
        <f t="shared" ref="BD19:BH19" si="0">SUM(BD17:BD18)</f>
        <v>9</v>
      </c>
      <c r="BE19" s="78">
        <f t="shared" si="0"/>
        <v>3</v>
      </c>
      <c r="BF19" s="78">
        <f t="shared" si="0"/>
        <v>8</v>
      </c>
      <c r="BG19" s="78">
        <f t="shared" si="0"/>
        <v>2</v>
      </c>
      <c r="BH19" s="78">
        <f t="shared" si="0"/>
        <v>12</v>
      </c>
      <c r="BI19" s="104">
        <f>SUM(BI17:BI18)</f>
        <v>87</v>
      </c>
      <c r="BJ19" s="10"/>
      <c r="BN19" s="40"/>
    </row>
    <row r="20" spans="1:66" x14ac:dyDescent="0.55000000000000004">
      <c r="A20" s="7"/>
      <c r="B20" s="7"/>
      <c r="C20" s="7" t="s">
        <v>59</v>
      </c>
      <c r="D20" s="7"/>
      <c r="E20" s="7"/>
      <c r="F20" s="7"/>
      <c r="H20" s="16"/>
      <c r="I20" s="9" t="s">
        <v>48</v>
      </c>
      <c r="J20" s="7" t="s">
        <v>58</v>
      </c>
      <c r="N20" s="7"/>
      <c r="O20" s="7"/>
      <c r="P20" s="7"/>
      <c r="Q20" s="7"/>
      <c r="R20" s="17"/>
      <c r="S20" s="18" t="s">
        <v>57</v>
      </c>
      <c r="T20" s="9" t="s">
        <v>48</v>
      </c>
      <c r="U20" s="7" t="s">
        <v>56</v>
      </c>
      <c r="V20" s="7"/>
      <c r="W20" s="7"/>
      <c r="X20" s="50"/>
      <c r="Y20" s="50"/>
      <c r="Z20" s="7"/>
      <c r="AA20" s="7"/>
      <c r="AB20" s="7"/>
      <c r="AC20" s="7"/>
      <c r="AE20" s="19" t="s">
        <v>55</v>
      </c>
      <c r="AF20" s="9" t="s">
        <v>48</v>
      </c>
      <c r="AG20" s="7" t="s">
        <v>54</v>
      </c>
      <c r="AH20" s="7"/>
      <c r="AI20" s="7"/>
      <c r="AJ20" s="11"/>
      <c r="AK20" s="11"/>
      <c r="AL20" s="11"/>
      <c r="AM20" s="11"/>
      <c r="AN20" s="11"/>
      <c r="AO20" s="11"/>
      <c r="BI20" s="20"/>
    </row>
    <row r="21" spans="1:66" ht="16.5" customHeight="1" x14ac:dyDescent="0.5500000000000000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7"/>
      <c r="S21" s="17"/>
      <c r="T21" s="7"/>
      <c r="U21" s="7"/>
      <c r="V21" s="7"/>
      <c r="W21" s="7"/>
      <c r="X21" s="50"/>
      <c r="Y21" s="50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66" x14ac:dyDescent="0.55000000000000004">
      <c r="A22" s="7"/>
      <c r="B22" s="7"/>
      <c r="C22" s="7"/>
      <c r="D22" s="7"/>
      <c r="E22" s="7"/>
      <c r="F22" s="7"/>
      <c r="G22" s="7"/>
      <c r="H22" s="21" t="s">
        <v>53</v>
      </c>
      <c r="I22" s="9" t="s">
        <v>48</v>
      </c>
      <c r="J22" s="7" t="s">
        <v>52</v>
      </c>
      <c r="N22" s="7"/>
      <c r="O22" s="7"/>
      <c r="P22" s="7"/>
      <c r="Q22" s="7"/>
      <c r="R22" s="17"/>
      <c r="S22" s="19" t="s">
        <v>51</v>
      </c>
      <c r="T22" s="9" t="s">
        <v>48</v>
      </c>
      <c r="U22" s="7" t="s">
        <v>50</v>
      </c>
      <c r="V22" s="7"/>
      <c r="W22" s="7"/>
      <c r="X22" s="50"/>
      <c r="Y22" s="50"/>
      <c r="Z22" s="7"/>
      <c r="AA22" s="7"/>
      <c r="AB22" s="7"/>
      <c r="AC22" s="7"/>
      <c r="AE22" s="19" t="s">
        <v>49</v>
      </c>
      <c r="AF22" s="9" t="s">
        <v>48</v>
      </c>
      <c r="AG22" s="7" t="s">
        <v>47</v>
      </c>
      <c r="AH22" s="7"/>
      <c r="AI22" s="7"/>
      <c r="AJ22" s="11"/>
      <c r="AK22" s="11"/>
      <c r="AL22" s="11"/>
      <c r="AM22" s="11"/>
      <c r="AN22" s="11"/>
      <c r="AO22" s="11"/>
    </row>
    <row r="23" spans="1:66" ht="15.75" customHeight="1" x14ac:dyDescent="0.55000000000000004">
      <c r="A23" s="7"/>
      <c r="B23" s="7"/>
      <c r="C23" s="7"/>
      <c r="D23" s="7"/>
      <c r="E23" s="7"/>
      <c r="F23" s="7"/>
      <c r="G23" s="7"/>
      <c r="H23" s="22"/>
      <c r="I23" s="9"/>
      <c r="J23" s="7"/>
      <c r="N23" s="7"/>
      <c r="O23" s="7"/>
      <c r="P23" s="7"/>
      <c r="Q23" s="7"/>
      <c r="R23" s="17"/>
      <c r="S23" s="23"/>
      <c r="T23" s="9"/>
      <c r="U23" s="7"/>
      <c r="V23" s="7"/>
      <c r="W23" s="7"/>
      <c r="X23" s="50"/>
      <c r="Y23" s="50"/>
      <c r="Z23" s="7"/>
      <c r="AA23" s="7"/>
      <c r="AB23" s="7"/>
      <c r="AC23" s="7"/>
      <c r="AE23" s="23"/>
      <c r="AF23" s="9"/>
      <c r="AG23" s="7"/>
      <c r="AH23" s="7"/>
      <c r="AI23" s="7"/>
      <c r="AJ23" s="11"/>
      <c r="AK23" s="11"/>
      <c r="AL23" s="11"/>
      <c r="AM23" s="11"/>
      <c r="AN23" s="11"/>
      <c r="AO23" s="11"/>
    </row>
    <row r="24" spans="1:66" ht="32.4" x14ac:dyDescent="0.5500000000000000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7"/>
      <c r="S24" s="17"/>
      <c r="T24" s="7"/>
      <c r="U24" s="7"/>
      <c r="V24" s="7"/>
      <c r="W24" s="7"/>
      <c r="X24" s="50"/>
      <c r="Y24" s="50"/>
      <c r="Z24" s="7"/>
      <c r="AA24" s="123" t="s">
        <v>46</v>
      </c>
      <c r="AB24" s="7"/>
      <c r="AC24" s="7"/>
      <c r="AD24" s="7"/>
      <c r="AE24" s="7"/>
      <c r="AF24" s="7"/>
      <c r="AG24" s="7"/>
      <c r="AH24" s="7"/>
      <c r="AI24" s="7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66" ht="18" customHeight="1" thickBot="1" x14ac:dyDescent="0.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7"/>
      <c r="S25" s="17"/>
      <c r="T25" s="7"/>
      <c r="U25" s="7"/>
      <c r="V25" s="7"/>
      <c r="W25" s="7"/>
      <c r="X25" s="50"/>
      <c r="Y25" s="50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66" ht="30.75" customHeight="1" thickBot="1" x14ac:dyDescent="0.6">
      <c r="A26" s="179" t="s">
        <v>45</v>
      </c>
      <c r="B26" s="179" t="s">
        <v>44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1"/>
      <c r="P26" s="188" t="s">
        <v>133</v>
      </c>
      <c r="Q26" s="189"/>
      <c r="R26" s="188" t="s">
        <v>43</v>
      </c>
      <c r="S26" s="189"/>
      <c r="T26" s="439" t="s">
        <v>42</v>
      </c>
      <c r="U26" s="440"/>
      <c r="V26" s="471" t="s">
        <v>171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86"/>
      <c r="AH26" s="480" t="s">
        <v>41</v>
      </c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2"/>
      <c r="BF26" s="188" t="s">
        <v>291</v>
      </c>
      <c r="BG26" s="440"/>
      <c r="BH26" s="546" t="s">
        <v>40</v>
      </c>
      <c r="BI26" s="547"/>
      <c r="BJ26" s="548"/>
      <c r="BK26" s="46"/>
      <c r="BL26" s="41"/>
      <c r="BN26" s="40"/>
    </row>
    <row r="27" spans="1:66" ht="36" customHeight="1" thickBot="1" x14ac:dyDescent="0.6">
      <c r="A27" s="275"/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  <c r="P27" s="190"/>
      <c r="Q27" s="191"/>
      <c r="R27" s="190"/>
      <c r="S27" s="191"/>
      <c r="T27" s="441"/>
      <c r="U27" s="442"/>
      <c r="V27" s="188" t="s">
        <v>39</v>
      </c>
      <c r="W27" s="189"/>
      <c r="X27" s="439" t="s">
        <v>38</v>
      </c>
      <c r="Y27" s="440"/>
      <c r="Z27" s="471" t="s">
        <v>37</v>
      </c>
      <c r="AA27" s="253"/>
      <c r="AB27" s="253"/>
      <c r="AC27" s="253"/>
      <c r="AD27" s="253"/>
      <c r="AE27" s="253"/>
      <c r="AF27" s="253"/>
      <c r="AG27" s="286"/>
      <c r="AH27" s="471" t="s">
        <v>36</v>
      </c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86"/>
      <c r="AT27" s="471" t="s">
        <v>35</v>
      </c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86"/>
      <c r="BF27" s="190"/>
      <c r="BG27" s="442"/>
      <c r="BH27" s="549"/>
      <c r="BI27" s="550"/>
      <c r="BJ27" s="551"/>
      <c r="BK27" s="46"/>
      <c r="BL27" s="41"/>
      <c r="BN27" s="40"/>
    </row>
    <row r="28" spans="1:66" ht="63.75" customHeight="1" thickBot="1" x14ac:dyDescent="0.6">
      <c r="A28" s="275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4"/>
      <c r="P28" s="190"/>
      <c r="Q28" s="191"/>
      <c r="R28" s="190"/>
      <c r="S28" s="191"/>
      <c r="T28" s="441"/>
      <c r="U28" s="442"/>
      <c r="V28" s="190"/>
      <c r="W28" s="191"/>
      <c r="X28" s="441"/>
      <c r="Y28" s="442"/>
      <c r="Z28" s="472" t="s">
        <v>34</v>
      </c>
      <c r="AA28" s="446"/>
      <c r="AB28" s="473" t="s">
        <v>33</v>
      </c>
      <c r="AC28" s="189"/>
      <c r="AD28" s="445" t="s">
        <v>32</v>
      </c>
      <c r="AE28" s="446"/>
      <c r="AF28" s="439" t="s">
        <v>31</v>
      </c>
      <c r="AG28" s="440"/>
      <c r="AH28" s="448" t="s">
        <v>30</v>
      </c>
      <c r="AI28" s="284"/>
      <c r="AJ28" s="284"/>
      <c r="AK28" s="284"/>
      <c r="AL28" s="284"/>
      <c r="AM28" s="285"/>
      <c r="AN28" s="448" t="s">
        <v>29</v>
      </c>
      <c r="AO28" s="284"/>
      <c r="AP28" s="284"/>
      <c r="AQ28" s="284"/>
      <c r="AR28" s="284"/>
      <c r="AS28" s="285"/>
      <c r="AT28" s="448" t="s">
        <v>148</v>
      </c>
      <c r="AU28" s="284"/>
      <c r="AV28" s="284"/>
      <c r="AW28" s="284"/>
      <c r="AX28" s="284"/>
      <c r="AY28" s="285"/>
      <c r="AZ28" s="426" t="s">
        <v>120</v>
      </c>
      <c r="BA28" s="427"/>
      <c r="BB28" s="427"/>
      <c r="BC28" s="427"/>
      <c r="BD28" s="427"/>
      <c r="BE28" s="428"/>
      <c r="BF28" s="190"/>
      <c r="BG28" s="442"/>
      <c r="BH28" s="549"/>
      <c r="BI28" s="550"/>
      <c r="BJ28" s="551"/>
      <c r="BK28" s="47"/>
      <c r="BL28" s="41"/>
      <c r="BN28" s="40"/>
    </row>
    <row r="29" spans="1:66" ht="156.75" customHeight="1" thickBot="1" x14ac:dyDescent="0.6">
      <c r="A29" s="276"/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/>
      <c r="P29" s="192"/>
      <c r="Q29" s="193"/>
      <c r="R29" s="192"/>
      <c r="S29" s="193"/>
      <c r="T29" s="443"/>
      <c r="U29" s="444"/>
      <c r="V29" s="192"/>
      <c r="W29" s="193"/>
      <c r="X29" s="443"/>
      <c r="Y29" s="444"/>
      <c r="Z29" s="192"/>
      <c r="AA29" s="447"/>
      <c r="AB29" s="443"/>
      <c r="AC29" s="193"/>
      <c r="AD29" s="447"/>
      <c r="AE29" s="447"/>
      <c r="AF29" s="443"/>
      <c r="AG29" s="444"/>
      <c r="AH29" s="188" t="s">
        <v>28</v>
      </c>
      <c r="AI29" s="446"/>
      <c r="AJ29" s="439" t="s">
        <v>27</v>
      </c>
      <c r="AK29" s="189"/>
      <c r="AL29" s="446" t="s">
        <v>26</v>
      </c>
      <c r="AM29" s="440"/>
      <c r="AN29" s="439" t="s">
        <v>28</v>
      </c>
      <c r="AO29" s="446"/>
      <c r="AP29" s="439" t="s">
        <v>27</v>
      </c>
      <c r="AQ29" s="189"/>
      <c r="AR29" s="446" t="s">
        <v>26</v>
      </c>
      <c r="AS29" s="440"/>
      <c r="AT29" s="439" t="s">
        <v>28</v>
      </c>
      <c r="AU29" s="446"/>
      <c r="AV29" s="439" t="s">
        <v>27</v>
      </c>
      <c r="AW29" s="189"/>
      <c r="AX29" s="446" t="s">
        <v>26</v>
      </c>
      <c r="AY29" s="440"/>
      <c r="AZ29" s="439" t="s">
        <v>28</v>
      </c>
      <c r="BA29" s="446"/>
      <c r="BB29" s="439" t="s">
        <v>27</v>
      </c>
      <c r="BC29" s="189"/>
      <c r="BD29" s="446" t="s">
        <v>26</v>
      </c>
      <c r="BE29" s="440"/>
      <c r="BF29" s="192"/>
      <c r="BG29" s="444"/>
      <c r="BH29" s="552"/>
      <c r="BI29" s="553"/>
      <c r="BJ29" s="554"/>
      <c r="BK29" s="46"/>
      <c r="BL29" s="41"/>
      <c r="BN29" s="40"/>
    </row>
    <row r="30" spans="1:66" s="24" customFormat="1" ht="41.25" customHeight="1" thickBot="1" x14ac:dyDescent="0.6">
      <c r="A30" s="126" t="s">
        <v>25</v>
      </c>
      <c r="B30" s="311" t="s">
        <v>24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3"/>
      <c r="P30" s="510"/>
      <c r="Q30" s="511"/>
      <c r="R30" s="455"/>
      <c r="S30" s="456"/>
      <c r="T30" s="456"/>
      <c r="U30" s="457"/>
      <c r="V30" s="287">
        <f>SUM(V31,V34,V37,V40)</f>
        <v>1140</v>
      </c>
      <c r="W30" s="288"/>
      <c r="X30" s="346">
        <f t="shared" ref="X30" si="1">SUM(X31,X34,X37,X40)</f>
        <v>260</v>
      </c>
      <c r="Y30" s="289"/>
      <c r="Z30" s="287">
        <f t="shared" ref="Z30" si="2">SUM(Z31,Z34,Z37,Z40)</f>
        <v>120</v>
      </c>
      <c r="AA30" s="220"/>
      <c r="AB30" s="288">
        <f t="shared" ref="AB30" si="3">SUM(AB31,AB34,AB37,AB40)</f>
        <v>84</v>
      </c>
      <c r="AC30" s="288"/>
      <c r="AD30" s="346">
        <f t="shared" ref="AD30" si="4">SUM(AD31,AD34,AD37,AD40)</f>
        <v>56</v>
      </c>
      <c r="AE30" s="288"/>
      <c r="AF30" s="346">
        <f t="shared" ref="AF30" si="5">SUM(AF31,AF34,AF37,AF40)</f>
        <v>0</v>
      </c>
      <c r="AG30" s="289"/>
      <c r="AH30" s="287">
        <f t="shared" ref="AH30" si="6">SUM(AH31,AH34,AH37,AH40)</f>
        <v>636</v>
      </c>
      <c r="AI30" s="220"/>
      <c r="AJ30" s="288">
        <f t="shared" ref="AJ30" si="7">SUM(AJ31,AJ34,AJ37,AJ40)</f>
        <v>260</v>
      </c>
      <c r="AK30" s="288"/>
      <c r="AL30" s="346">
        <f>SUM(AL31,AL34,AL37,AL40)</f>
        <v>18</v>
      </c>
      <c r="AM30" s="289"/>
      <c r="AN30" s="287">
        <f t="shared" ref="AN30" si="8">SUM(AN31,AN34,AN37,AN40)</f>
        <v>198</v>
      </c>
      <c r="AO30" s="220"/>
      <c r="AP30" s="346">
        <f t="shared" ref="AP30" si="9">SUM(AP31,AP34,AP37,AP40)</f>
        <v>0</v>
      </c>
      <c r="AQ30" s="220"/>
      <c r="AR30" s="288">
        <f t="shared" ref="AR30" si="10">SUM(AR31,AR34,AR37,AR40)</f>
        <v>6</v>
      </c>
      <c r="AS30" s="220"/>
      <c r="AT30" s="287">
        <f t="shared" ref="AT30" si="11">SUM(AT31,AT34,AT37,AT40)</f>
        <v>306</v>
      </c>
      <c r="AU30" s="220"/>
      <c r="AV30" s="288">
        <f t="shared" ref="AV30" si="12">SUM(AV31,AV34,AV37,AV40)</f>
        <v>0</v>
      </c>
      <c r="AW30" s="288"/>
      <c r="AX30" s="346">
        <f t="shared" ref="AX30" si="13">SUM(AX31,AX34,AX37,AX40)</f>
        <v>9</v>
      </c>
      <c r="AY30" s="289"/>
      <c r="AZ30" s="455"/>
      <c r="BA30" s="346"/>
      <c r="BB30" s="456"/>
      <c r="BC30" s="456"/>
      <c r="BD30" s="220"/>
      <c r="BE30" s="346"/>
      <c r="BF30" s="287">
        <f>SUM(BF31,BF34,BF37,BF40)</f>
        <v>33</v>
      </c>
      <c r="BG30" s="289"/>
      <c r="BH30" s="287"/>
      <c r="BI30" s="288"/>
      <c r="BJ30" s="289"/>
      <c r="BK30" s="48"/>
      <c r="BL30" s="41">
        <f>SUM(Z30:AG30)</f>
        <v>260</v>
      </c>
      <c r="BM30" s="42"/>
      <c r="BN30" s="42"/>
    </row>
    <row r="31" spans="1:66" s="25" customFormat="1" ht="34.5" customHeight="1" x14ac:dyDescent="0.5">
      <c r="A31" s="127" t="s">
        <v>191</v>
      </c>
      <c r="B31" s="522" t="s">
        <v>275</v>
      </c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4"/>
      <c r="P31" s="515"/>
      <c r="Q31" s="516"/>
      <c r="R31" s="463"/>
      <c r="S31" s="450"/>
      <c r="T31" s="449"/>
      <c r="U31" s="512"/>
      <c r="V31" s="463">
        <f>SUM(V32,V33)</f>
        <v>180</v>
      </c>
      <c r="W31" s="450"/>
      <c r="X31" s="477">
        <f t="shared" ref="X31" si="14">SUM(X32,X33)</f>
        <v>72</v>
      </c>
      <c r="Y31" s="450"/>
      <c r="Z31" s="463">
        <f t="shared" ref="Z31" si="15">SUM(Z32,Z33)</f>
        <v>38</v>
      </c>
      <c r="AA31" s="450"/>
      <c r="AB31" s="449">
        <f t="shared" ref="AB31" si="16">SUM(AB32,AB33)</f>
        <v>12</v>
      </c>
      <c r="AC31" s="450"/>
      <c r="AD31" s="449">
        <f t="shared" ref="AD31" si="17">SUM(AD32,AD33)</f>
        <v>22</v>
      </c>
      <c r="AE31" s="450"/>
      <c r="AF31" s="477">
        <f t="shared" ref="AF31" si="18">SUM(AF32,AF33)</f>
        <v>0</v>
      </c>
      <c r="AG31" s="450"/>
      <c r="AH31" s="463">
        <f t="shared" ref="AH31" si="19">SUM(AH32,AH33)</f>
        <v>180</v>
      </c>
      <c r="AI31" s="450"/>
      <c r="AJ31" s="449">
        <f t="shared" ref="AJ31" si="20">SUM(AJ32,AJ33)</f>
        <v>72</v>
      </c>
      <c r="AK31" s="450"/>
      <c r="AL31" s="477">
        <f t="shared" ref="AL31" si="21">SUM(AL32,AL33)</f>
        <v>6</v>
      </c>
      <c r="AM31" s="450"/>
      <c r="AN31" s="463">
        <f t="shared" ref="AN31" si="22">SUM(AN32,AN33)</f>
        <v>0</v>
      </c>
      <c r="AO31" s="450"/>
      <c r="AP31" s="449">
        <f t="shared" ref="AP31" si="23">SUM(AP32,AP33)</f>
        <v>0</v>
      </c>
      <c r="AQ31" s="450"/>
      <c r="AR31" s="477">
        <f t="shared" ref="AR31" si="24">SUM(AR32,AR33)</f>
        <v>0</v>
      </c>
      <c r="AS31" s="450"/>
      <c r="AT31" s="463">
        <f t="shared" ref="AT31" si="25">SUM(AT32,AT33)</f>
        <v>0</v>
      </c>
      <c r="AU31" s="450"/>
      <c r="AV31" s="449">
        <f t="shared" ref="AV31" si="26">SUM(AV32,AV33)</f>
        <v>0</v>
      </c>
      <c r="AW31" s="450"/>
      <c r="AX31" s="477">
        <f t="shared" ref="AX31" si="27">SUM(AX32,AX33)</f>
        <v>0</v>
      </c>
      <c r="AY31" s="450"/>
      <c r="AZ31" s="463"/>
      <c r="BA31" s="450"/>
      <c r="BB31" s="449"/>
      <c r="BC31" s="450"/>
      <c r="BD31" s="449"/>
      <c r="BE31" s="512"/>
      <c r="BF31" s="555">
        <f>SUM(AL31,AR31,AX31,BD31)</f>
        <v>6</v>
      </c>
      <c r="BG31" s="556"/>
      <c r="BH31" s="543"/>
      <c r="BI31" s="544"/>
      <c r="BJ31" s="545"/>
      <c r="BK31" s="49"/>
      <c r="BL31" s="43">
        <f t="shared" ref="BL31:BL33" si="28">SUM(Z31:AG31)</f>
        <v>72</v>
      </c>
      <c r="BM31" s="44"/>
      <c r="BN31" s="44"/>
    </row>
    <row r="32" spans="1:66" s="117" customFormat="1" ht="34.5" customHeight="1" x14ac:dyDescent="0.5">
      <c r="A32" s="163" t="s">
        <v>176</v>
      </c>
      <c r="B32" s="195" t="s">
        <v>177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/>
      <c r="P32" s="208" t="s">
        <v>192</v>
      </c>
      <c r="Q32" s="209"/>
      <c r="R32" s="319">
        <v>1</v>
      </c>
      <c r="S32" s="320"/>
      <c r="T32" s="334"/>
      <c r="U32" s="335"/>
      <c r="V32" s="319">
        <f>SUM(AH32,AN32,AT33)</f>
        <v>90</v>
      </c>
      <c r="W32" s="320"/>
      <c r="X32" s="336">
        <f>SUM(AJ32,AP32,AV33)</f>
        <v>36</v>
      </c>
      <c r="Y32" s="320"/>
      <c r="Z32" s="319">
        <v>22</v>
      </c>
      <c r="AA32" s="320"/>
      <c r="AB32" s="336"/>
      <c r="AC32" s="320"/>
      <c r="AD32" s="334">
        <v>14</v>
      </c>
      <c r="AE32" s="320"/>
      <c r="AF32" s="336"/>
      <c r="AG32" s="335"/>
      <c r="AH32" s="319">
        <v>90</v>
      </c>
      <c r="AI32" s="320"/>
      <c r="AJ32" s="336">
        <v>36</v>
      </c>
      <c r="AK32" s="320"/>
      <c r="AL32" s="334">
        <v>3</v>
      </c>
      <c r="AM32" s="335"/>
      <c r="AN32" s="319"/>
      <c r="AO32" s="320"/>
      <c r="AP32" s="334"/>
      <c r="AQ32" s="320"/>
      <c r="AR32" s="334"/>
      <c r="AS32" s="335"/>
      <c r="AT32" s="319"/>
      <c r="AU32" s="320"/>
      <c r="AV32" s="334"/>
      <c r="AW32" s="320"/>
      <c r="AX32" s="334"/>
      <c r="AY32" s="335"/>
      <c r="AZ32" s="319"/>
      <c r="BA32" s="320"/>
      <c r="BB32" s="334"/>
      <c r="BC32" s="320"/>
      <c r="BD32" s="334"/>
      <c r="BE32" s="335"/>
      <c r="BF32" s="214">
        <f t="shared" ref="BF32:BF33" si="29">SUM(AL32,AR32,AX32,BD32)</f>
        <v>3</v>
      </c>
      <c r="BG32" s="170"/>
      <c r="BH32" s="557" t="s">
        <v>3</v>
      </c>
      <c r="BI32" s="558"/>
      <c r="BJ32" s="559"/>
      <c r="BK32" s="118"/>
      <c r="BL32" s="119">
        <f t="shared" si="28"/>
        <v>36</v>
      </c>
      <c r="BM32" s="120"/>
      <c r="BN32" s="120"/>
    </row>
    <row r="33" spans="1:66" s="117" customFormat="1" ht="93" customHeight="1" x14ac:dyDescent="0.5">
      <c r="A33" s="154" t="s">
        <v>178</v>
      </c>
      <c r="B33" s="195" t="s">
        <v>179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7"/>
      <c r="P33" s="204" t="s">
        <v>193</v>
      </c>
      <c r="Q33" s="205"/>
      <c r="R33" s="377">
        <v>1</v>
      </c>
      <c r="S33" s="378"/>
      <c r="T33" s="169"/>
      <c r="U33" s="170"/>
      <c r="V33" s="513">
        <f>SUM(AH33,AN33,AT34)</f>
        <v>90</v>
      </c>
      <c r="W33" s="194"/>
      <c r="X33" s="514">
        <f>SUM(AJ33,AP33,AV34)</f>
        <v>36</v>
      </c>
      <c r="Y33" s="194"/>
      <c r="Z33" s="214">
        <v>16</v>
      </c>
      <c r="AA33" s="215"/>
      <c r="AB33" s="382">
        <v>12</v>
      </c>
      <c r="AC33" s="378"/>
      <c r="AD33" s="382">
        <v>8</v>
      </c>
      <c r="AE33" s="378"/>
      <c r="AF33" s="382"/>
      <c r="AG33" s="383"/>
      <c r="AH33" s="377">
        <v>90</v>
      </c>
      <c r="AI33" s="378"/>
      <c r="AJ33" s="382">
        <v>36</v>
      </c>
      <c r="AK33" s="378"/>
      <c r="AL33" s="382">
        <v>3</v>
      </c>
      <c r="AM33" s="383"/>
      <c r="AN33" s="377"/>
      <c r="AO33" s="378"/>
      <c r="AP33" s="382"/>
      <c r="AQ33" s="378"/>
      <c r="AR33" s="382"/>
      <c r="AS33" s="383"/>
      <c r="AT33" s="377"/>
      <c r="AU33" s="378"/>
      <c r="AV33" s="382"/>
      <c r="AW33" s="378"/>
      <c r="AX33" s="382"/>
      <c r="AY33" s="383"/>
      <c r="AZ33" s="377"/>
      <c r="BA33" s="378"/>
      <c r="BB33" s="382"/>
      <c r="BC33" s="378"/>
      <c r="BD33" s="382"/>
      <c r="BE33" s="383"/>
      <c r="BF33" s="214">
        <f t="shared" si="29"/>
        <v>3</v>
      </c>
      <c r="BG33" s="170"/>
      <c r="BH33" s="557" t="s">
        <v>194</v>
      </c>
      <c r="BI33" s="558"/>
      <c r="BJ33" s="559"/>
      <c r="BK33" s="118"/>
      <c r="BL33" s="119">
        <f t="shared" si="28"/>
        <v>36</v>
      </c>
      <c r="BM33" s="120"/>
      <c r="BN33" s="120"/>
    </row>
    <row r="34" spans="1:66" s="25" customFormat="1" ht="66.75" customHeight="1" x14ac:dyDescent="0.5">
      <c r="A34" s="128" t="s">
        <v>180</v>
      </c>
      <c r="B34" s="301" t="s">
        <v>181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328"/>
      <c r="Q34" s="329"/>
      <c r="R34" s="281"/>
      <c r="S34" s="282"/>
      <c r="T34" s="255"/>
      <c r="U34" s="256"/>
      <c r="V34" s="281">
        <f>SUM(V35,V36)</f>
        <v>240</v>
      </c>
      <c r="W34" s="282"/>
      <c r="X34" s="296">
        <f t="shared" ref="X34" si="30">SUM(X35,X36)</f>
        <v>108</v>
      </c>
      <c r="Y34" s="282"/>
      <c r="Z34" s="281">
        <f t="shared" ref="Z34" si="31">SUM(Z35,Z36)</f>
        <v>42</v>
      </c>
      <c r="AA34" s="296"/>
      <c r="AB34" s="255">
        <f t="shared" ref="AB34" si="32">SUM(AB35,AB36)</f>
        <v>32</v>
      </c>
      <c r="AC34" s="282"/>
      <c r="AD34" s="255">
        <f t="shared" ref="AD34" si="33">SUM(AD35,AD36)</f>
        <v>34</v>
      </c>
      <c r="AE34" s="282"/>
      <c r="AF34" s="296">
        <f t="shared" ref="AF34" si="34">SUM(AF35,AF36)</f>
        <v>0</v>
      </c>
      <c r="AG34" s="282"/>
      <c r="AH34" s="281">
        <f t="shared" ref="AH34" si="35">SUM(AH35,AH36)</f>
        <v>240</v>
      </c>
      <c r="AI34" s="296"/>
      <c r="AJ34" s="255">
        <f t="shared" ref="AJ34" si="36">SUM(AJ35,AJ36)</f>
        <v>108</v>
      </c>
      <c r="AK34" s="282"/>
      <c r="AL34" s="296">
        <f t="shared" ref="AL34" si="37">SUM(AL35,AL36)</f>
        <v>6</v>
      </c>
      <c r="AM34" s="282"/>
      <c r="AN34" s="281"/>
      <c r="AO34" s="296"/>
      <c r="AP34" s="255"/>
      <c r="AQ34" s="282"/>
      <c r="AR34" s="296"/>
      <c r="AS34" s="282"/>
      <c r="AT34" s="281">
        <f t="shared" ref="AT34" si="38">SUM(AT35,AT36)</f>
        <v>0</v>
      </c>
      <c r="AU34" s="296"/>
      <c r="AV34" s="255">
        <f t="shared" ref="AV34" si="39">SUM(AV35,AV36)</f>
        <v>0</v>
      </c>
      <c r="AW34" s="282"/>
      <c r="AX34" s="296">
        <f t="shared" ref="AX34" si="40">SUM(AX35,AX36)</f>
        <v>0</v>
      </c>
      <c r="AY34" s="282"/>
      <c r="AZ34" s="281"/>
      <c r="BA34" s="282"/>
      <c r="BB34" s="255"/>
      <c r="BC34" s="282"/>
      <c r="BD34" s="255"/>
      <c r="BE34" s="256"/>
      <c r="BF34" s="361">
        <f>SUM(AL34,AR34,AX34,BD34)</f>
        <v>6</v>
      </c>
      <c r="BG34" s="324"/>
      <c r="BH34" s="539"/>
      <c r="BI34" s="540"/>
      <c r="BJ34" s="541"/>
      <c r="BK34" s="100"/>
      <c r="BL34" s="101">
        <f t="shared" ref="BL34" si="41">SUM(Z34:AG34)</f>
        <v>108</v>
      </c>
    </row>
    <row r="35" spans="1:66" s="117" customFormat="1" ht="64.5" customHeight="1" x14ac:dyDescent="0.5">
      <c r="A35" s="163" t="s">
        <v>182</v>
      </c>
      <c r="B35" s="195" t="s">
        <v>183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304" t="s">
        <v>193</v>
      </c>
      <c r="Q35" s="305"/>
      <c r="R35" s="319"/>
      <c r="S35" s="320"/>
      <c r="T35" s="334">
        <v>1</v>
      </c>
      <c r="U35" s="335"/>
      <c r="V35" s="319">
        <f>SUM(AH35,AN35,AT35)</f>
        <v>120</v>
      </c>
      <c r="W35" s="336"/>
      <c r="X35" s="169">
        <f>SUM(AJ35,AP35,AV35)</f>
        <v>54</v>
      </c>
      <c r="Y35" s="215"/>
      <c r="Z35" s="214">
        <v>20</v>
      </c>
      <c r="AA35" s="215"/>
      <c r="AB35" s="334">
        <v>8</v>
      </c>
      <c r="AC35" s="320"/>
      <c r="AD35" s="334">
        <v>26</v>
      </c>
      <c r="AE35" s="320"/>
      <c r="AF35" s="334"/>
      <c r="AG35" s="335"/>
      <c r="AH35" s="319">
        <v>120</v>
      </c>
      <c r="AI35" s="320"/>
      <c r="AJ35" s="334">
        <v>54</v>
      </c>
      <c r="AK35" s="320"/>
      <c r="AL35" s="334">
        <v>3</v>
      </c>
      <c r="AM35" s="335"/>
      <c r="AN35" s="319"/>
      <c r="AO35" s="320"/>
      <c r="AP35" s="334"/>
      <c r="AQ35" s="320"/>
      <c r="AR35" s="334"/>
      <c r="AS35" s="335"/>
      <c r="AT35" s="319"/>
      <c r="AU35" s="320"/>
      <c r="AV35" s="334"/>
      <c r="AW35" s="320"/>
      <c r="AX35" s="334"/>
      <c r="AY35" s="335"/>
      <c r="AZ35" s="319"/>
      <c r="BA35" s="320"/>
      <c r="BB35" s="334"/>
      <c r="BC35" s="320"/>
      <c r="BD35" s="334"/>
      <c r="BE35" s="335"/>
      <c r="BF35" s="214">
        <f t="shared" ref="BF35:BF36" si="42">SUM(AL35,AR35,AX35,BD35)</f>
        <v>3</v>
      </c>
      <c r="BG35" s="170"/>
      <c r="BH35" s="214" t="s">
        <v>195</v>
      </c>
      <c r="BI35" s="262"/>
      <c r="BJ35" s="170"/>
      <c r="BK35" s="118"/>
      <c r="BL35" s="119">
        <f t="shared" ref="BL35:BL38" si="43">SUM(Z35:AG35)</f>
        <v>54</v>
      </c>
      <c r="BM35" s="120"/>
      <c r="BN35" s="120"/>
    </row>
    <row r="36" spans="1:66" s="117" customFormat="1" ht="64.5" customHeight="1" x14ac:dyDescent="0.5">
      <c r="A36" s="130" t="s">
        <v>184</v>
      </c>
      <c r="B36" s="195" t="s">
        <v>185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7"/>
      <c r="P36" s="304" t="s">
        <v>192</v>
      </c>
      <c r="Q36" s="305"/>
      <c r="R36" s="214">
        <v>1</v>
      </c>
      <c r="S36" s="215"/>
      <c r="T36" s="169"/>
      <c r="U36" s="170"/>
      <c r="V36" s="319">
        <f>SUM(AH36,AN36,AT36)</f>
        <v>120</v>
      </c>
      <c r="W36" s="336"/>
      <c r="X36" s="334">
        <f>SUM(AJ36,AP36,AV36)</f>
        <v>54</v>
      </c>
      <c r="Y36" s="320"/>
      <c r="Z36" s="377">
        <v>22</v>
      </c>
      <c r="AA36" s="378"/>
      <c r="AB36" s="382">
        <v>24</v>
      </c>
      <c r="AC36" s="378"/>
      <c r="AD36" s="382">
        <v>8</v>
      </c>
      <c r="AE36" s="378"/>
      <c r="AF36" s="382"/>
      <c r="AG36" s="383"/>
      <c r="AH36" s="377">
        <v>120</v>
      </c>
      <c r="AI36" s="378"/>
      <c r="AJ36" s="382">
        <v>54</v>
      </c>
      <c r="AK36" s="378"/>
      <c r="AL36" s="382">
        <v>3</v>
      </c>
      <c r="AM36" s="383"/>
      <c r="AN36" s="377"/>
      <c r="AO36" s="378"/>
      <c r="AP36" s="382"/>
      <c r="AQ36" s="378"/>
      <c r="AR36" s="382"/>
      <c r="AS36" s="383"/>
      <c r="AT36" s="377"/>
      <c r="AU36" s="378"/>
      <c r="AV36" s="382"/>
      <c r="AW36" s="378"/>
      <c r="AX36" s="382"/>
      <c r="AY36" s="383"/>
      <c r="AZ36" s="377"/>
      <c r="BA36" s="378"/>
      <c r="BB36" s="382"/>
      <c r="BC36" s="378"/>
      <c r="BD36" s="382"/>
      <c r="BE36" s="383"/>
      <c r="BF36" s="214">
        <f t="shared" si="42"/>
        <v>3</v>
      </c>
      <c r="BG36" s="170"/>
      <c r="BH36" s="557" t="s">
        <v>196</v>
      </c>
      <c r="BI36" s="558"/>
      <c r="BJ36" s="559"/>
      <c r="BK36" s="118"/>
      <c r="BL36" s="119">
        <f t="shared" si="43"/>
        <v>54</v>
      </c>
      <c r="BM36" s="120"/>
      <c r="BN36" s="120"/>
    </row>
    <row r="37" spans="1:66" s="25" customFormat="1" ht="66.75" customHeight="1" x14ac:dyDescent="0.5">
      <c r="A37" s="127" t="s">
        <v>186</v>
      </c>
      <c r="B37" s="301" t="s">
        <v>276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  <c r="P37" s="332"/>
      <c r="Q37" s="333"/>
      <c r="R37" s="361"/>
      <c r="S37" s="348"/>
      <c r="T37" s="323"/>
      <c r="U37" s="324"/>
      <c r="V37" s="281">
        <f>SUM(V38:W39)</f>
        <v>216</v>
      </c>
      <c r="W37" s="296"/>
      <c r="X37" s="255">
        <f t="shared" ref="X37" si="44">SUM(X38:Y39)</f>
        <v>80</v>
      </c>
      <c r="Y37" s="256"/>
      <c r="Z37" s="296">
        <f t="shared" ref="Z37" si="45">SUM(Z38:AA39)</f>
        <v>40</v>
      </c>
      <c r="AA37" s="282"/>
      <c r="AB37" s="296">
        <f t="shared" ref="AB37" si="46">SUM(AB38:AC39)</f>
        <v>40</v>
      </c>
      <c r="AC37" s="296"/>
      <c r="AD37" s="255">
        <f t="shared" ref="AD37" si="47">SUM(AD38:AE39)</f>
        <v>0</v>
      </c>
      <c r="AE37" s="282"/>
      <c r="AF37" s="296">
        <f t="shared" ref="AF37" si="48">SUM(AF38:AG39)</f>
        <v>0</v>
      </c>
      <c r="AG37" s="296"/>
      <c r="AH37" s="281">
        <f t="shared" ref="AH37" si="49">SUM(AH38:AI39)</f>
        <v>216</v>
      </c>
      <c r="AI37" s="296"/>
      <c r="AJ37" s="255">
        <f t="shared" ref="AJ37" si="50">SUM(AJ38:AK39)</f>
        <v>80</v>
      </c>
      <c r="AK37" s="282"/>
      <c r="AL37" s="296">
        <f t="shared" ref="AL37" si="51">SUM(AL38:AM39)</f>
        <v>6</v>
      </c>
      <c r="AM37" s="296"/>
      <c r="AN37" s="281">
        <f t="shared" ref="AN37" si="52">SUM(AN38:AO39)</f>
        <v>0</v>
      </c>
      <c r="AO37" s="296"/>
      <c r="AP37" s="255">
        <f t="shared" ref="AP37" si="53">SUM(AP38:AQ39)</f>
        <v>0</v>
      </c>
      <c r="AQ37" s="282"/>
      <c r="AR37" s="296">
        <f t="shared" ref="AR37" si="54">SUM(AR38:AS39)</f>
        <v>0</v>
      </c>
      <c r="AS37" s="296"/>
      <c r="AT37" s="281"/>
      <c r="AU37" s="296"/>
      <c r="AV37" s="255"/>
      <c r="AW37" s="282"/>
      <c r="AX37" s="296"/>
      <c r="AY37" s="296"/>
      <c r="AZ37" s="281"/>
      <c r="BA37" s="282"/>
      <c r="BB37" s="255"/>
      <c r="BC37" s="282"/>
      <c r="BD37" s="255"/>
      <c r="BE37" s="256"/>
      <c r="BF37" s="361">
        <f>SUM(AL37,AR37,AX37,BD37)</f>
        <v>6</v>
      </c>
      <c r="BG37" s="324"/>
      <c r="BH37" s="539"/>
      <c r="BI37" s="540"/>
      <c r="BJ37" s="541"/>
      <c r="BK37" s="49"/>
      <c r="BL37" s="43">
        <f t="shared" si="43"/>
        <v>80</v>
      </c>
      <c r="BM37" s="44"/>
      <c r="BN37" s="44"/>
    </row>
    <row r="38" spans="1:66" s="117" customFormat="1" ht="64.5" customHeight="1" x14ac:dyDescent="0.5">
      <c r="A38" s="163" t="s">
        <v>187</v>
      </c>
      <c r="B38" s="195" t="s">
        <v>188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  <c r="P38" s="208" t="s">
        <v>192</v>
      </c>
      <c r="Q38" s="209"/>
      <c r="R38" s="319"/>
      <c r="S38" s="320"/>
      <c r="T38" s="334">
        <v>1</v>
      </c>
      <c r="U38" s="335"/>
      <c r="V38" s="319">
        <f>SUM(AH38,AN38,AT38)</f>
        <v>108</v>
      </c>
      <c r="W38" s="336"/>
      <c r="X38" s="334">
        <f>SUM(AJ38,AP38,AV38)</f>
        <v>40</v>
      </c>
      <c r="Y38" s="335"/>
      <c r="Z38" s="336">
        <v>20</v>
      </c>
      <c r="AA38" s="320"/>
      <c r="AB38" s="334">
        <v>20</v>
      </c>
      <c r="AC38" s="320"/>
      <c r="AD38" s="334"/>
      <c r="AE38" s="320"/>
      <c r="AF38" s="334"/>
      <c r="AG38" s="335"/>
      <c r="AH38" s="319">
        <v>108</v>
      </c>
      <c r="AI38" s="320"/>
      <c r="AJ38" s="334">
        <v>40</v>
      </c>
      <c r="AK38" s="320"/>
      <c r="AL38" s="334">
        <v>3</v>
      </c>
      <c r="AM38" s="335"/>
      <c r="AN38" s="319"/>
      <c r="AO38" s="320"/>
      <c r="AP38" s="334"/>
      <c r="AQ38" s="320"/>
      <c r="AR38" s="334"/>
      <c r="AS38" s="335"/>
      <c r="AT38" s="319"/>
      <c r="AU38" s="320"/>
      <c r="AV38" s="334"/>
      <c r="AW38" s="320"/>
      <c r="AX38" s="334"/>
      <c r="AY38" s="335"/>
      <c r="AZ38" s="319"/>
      <c r="BA38" s="320"/>
      <c r="BB38" s="334"/>
      <c r="BC38" s="320"/>
      <c r="BD38" s="334"/>
      <c r="BE38" s="335"/>
      <c r="BF38" s="214">
        <f t="shared" ref="BF38:BF39" si="55">SUM(AL38,AR38,AX38,BD38)</f>
        <v>3</v>
      </c>
      <c r="BG38" s="170"/>
      <c r="BH38" s="557" t="s">
        <v>197</v>
      </c>
      <c r="BI38" s="558"/>
      <c r="BJ38" s="559"/>
      <c r="BK38" s="118"/>
      <c r="BL38" s="119">
        <f t="shared" si="43"/>
        <v>40</v>
      </c>
      <c r="BM38" s="120"/>
      <c r="BN38" s="120"/>
    </row>
    <row r="39" spans="1:66" s="117" customFormat="1" ht="64.5" customHeight="1" x14ac:dyDescent="0.5">
      <c r="A39" s="154" t="s">
        <v>189</v>
      </c>
      <c r="B39" s="195" t="s">
        <v>190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  <c r="P39" s="204" t="s">
        <v>193</v>
      </c>
      <c r="Q39" s="205"/>
      <c r="R39" s="377">
        <v>1</v>
      </c>
      <c r="S39" s="378"/>
      <c r="T39" s="382"/>
      <c r="U39" s="383"/>
      <c r="V39" s="319">
        <f>SUM(AH39,AN39,AT39)</f>
        <v>108</v>
      </c>
      <c r="W39" s="336"/>
      <c r="X39" s="334">
        <f>SUM(AJ39,AP39,AV39)</f>
        <v>40</v>
      </c>
      <c r="Y39" s="335"/>
      <c r="Z39" s="262">
        <v>20</v>
      </c>
      <c r="AA39" s="215"/>
      <c r="AB39" s="169">
        <v>20</v>
      </c>
      <c r="AC39" s="215"/>
      <c r="AD39" s="169"/>
      <c r="AE39" s="215"/>
      <c r="AF39" s="169"/>
      <c r="AG39" s="170"/>
      <c r="AH39" s="214">
        <v>108</v>
      </c>
      <c r="AI39" s="215"/>
      <c r="AJ39" s="169">
        <v>40</v>
      </c>
      <c r="AK39" s="215"/>
      <c r="AL39" s="169">
        <v>3</v>
      </c>
      <c r="AM39" s="170"/>
      <c r="AN39" s="214"/>
      <c r="AO39" s="215"/>
      <c r="AP39" s="169"/>
      <c r="AQ39" s="215"/>
      <c r="AR39" s="169"/>
      <c r="AS39" s="170"/>
      <c r="AT39" s="214"/>
      <c r="AU39" s="215"/>
      <c r="AV39" s="169"/>
      <c r="AW39" s="215"/>
      <c r="AX39" s="169"/>
      <c r="AY39" s="170"/>
      <c r="AZ39" s="214"/>
      <c r="BA39" s="215"/>
      <c r="BB39" s="169"/>
      <c r="BC39" s="215"/>
      <c r="BD39" s="169"/>
      <c r="BE39" s="170"/>
      <c r="BF39" s="214">
        <f t="shared" si="55"/>
        <v>3</v>
      </c>
      <c r="BG39" s="170"/>
      <c r="BH39" s="557" t="s">
        <v>198</v>
      </c>
      <c r="BI39" s="558"/>
      <c r="BJ39" s="559"/>
      <c r="BK39" s="118"/>
      <c r="BL39" s="119">
        <f t="shared" ref="BL39" si="56">SUM(Z39:AG39)</f>
        <v>40</v>
      </c>
      <c r="BM39" s="120"/>
      <c r="BN39" s="120"/>
    </row>
    <row r="40" spans="1:66" s="25" customFormat="1" ht="66.75" customHeight="1" x14ac:dyDescent="0.5">
      <c r="A40" s="128" t="s">
        <v>124</v>
      </c>
      <c r="B40" s="301" t="s">
        <v>113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297"/>
      <c r="Q40" s="298"/>
      <c r="R40" s="281"/>
      <c r="S40" s="282"/>
      <c r="T40" s="321"/>
      <c r="U40" s="322"/>
      <c r="V40" s="281">
        <f>SUM(V41:W42)</f>
        <v>504</v>
      </c>
      <c r="W40" s="282"/>
      <c r="X40" s="323">
        <f>SUM(X42:Y42)</f>
        <v>0</v>
      </c>
      <c r="Y40" s="324"/>
      <c r="Z40" s="347">
        <f>SUM(Z42:AA42)</f>
        <v>0</v>
      </c>
      <c r="AA40" s="348"/>
      <c r="AB40" s="323">
        <f>SUM(AB42:AC42)</f>
        <v>0</v>
      </c>
      <c r="AC40" s="348"/>
      <c r="AD40" s="323">
        <f>SUM(AD42:AE42)</f>
        <v>0</v>
      </c>
      <c r="AE40" s="348"/>
      <c r="AF40" s="323">
        <f>SUM(AF42:AG42)</f>
        <v>0</v>
      </c>
      <c r="AG40" s="324"/>
      <c r="AH40" s="361">
        <f>SUM(AH42:AI42)</f>
        <v>0</v>
      </c>
      <c r="AI40" s="348"/>
      <c r="AJ40" s="323">
        <f>SUM(AJ42:AK42)</f>
        <v>0</v>
      </c>
      <c r="AK40" s="348"/>
      <c r="AL40" s="323">
        <f>SUM(AL42:AM42)</f>
        <v>0</v>
      </c>
      <c r="AM40" s="324"/>
      <c r="AN40" s="361">
        <f>SUM(AN41:AO42)</f>
        <v>198</v>
      </c>
      <c r="AO40" s="348"/>
      <c r="AP40" s="323">
        <f>SUM(AP41:AQ42)</f>
        <v>0</v>
      </c>
      <c r="AQ40" s="348"/>
      <c r="AR40" s="323">
        <f>SUM(AR41:AS42)</f>
        <v>6</v>
      </c>
      <c r="AS40" s="324"/>
      <c r="AT40" s="361">
        <f>SUM(AT42:AU42)</f>
        <v>306</v>
      </c>
      <c r="AU40" s="348"/>
      <c r="AV40" s="323">
        <f>SUM(AV42:AW42)</f>
        <v>0</v>
      </c>
      <c r="AW40" s="348"/>
      <c r="AX40" s="323">
        <v>9</v>
      </c>
      <c r="AY40" s="324"/>
      <c r="AZ40" s="361">
        <f>SUM(AZ42:BA42)</f>
        <v>0</v>
      </c>
      <c r="BA40" s="348"/>
      <c r="BB40" s="323">
        <f>SUM(BB42:BC42)</f>
        <v>0</v>
      </c>
      <c r="BC40" s="348"/>
      <c r="BD40" s="323">
        <f>SUM(BD42:BE42)</f>
        <v>0</v>
      </c>
      <c r="BE40" s="324"/>
      <c r="BF40" s="361">
        <f>SUM(AL40,AR40,AX40,BD40)</f>
        <v>15</v>
      </c>
      <c r="BG40" s="324"/>
      <c r="BH40" s="281" t="s">
        <v>4</v>
      </c>
      <c r="BI40" s="296"/>
      <c r="BJ40" s="256"/>
      <c r="BK40" s="49"/>
      <c r="BL40" s="43">
        <f t="shared" ref="BL40:BL88" si="57">SUM(Z40:AG40)</f>
        <v>0</v>
      </c>
      <c r="BM40" s="44"/>
      <c r="BN40" s="44"/>
    </row>
    <row r="41" spans="1:66" ht="33" customHeight="1" x14ac:dyDescent="0.55000000000000004">
      <c r="A41" s="306" t="s">
        <v>123</v>
      </c>
      <c r="B41" s="337" t="s">
        <v>114</v>
      </c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9"/>
      <c r="P41" s="204" t="s">
        <v>192</v>
      </c>
      <c r="Q41" s="205"/>
      <c r="R41" s="214"/>
      <c r="S41" s="215"/>
      <c r="T41" s="169">
        <v>2</v>
      </c>
      <c r="U41" s="170"/>
      <c r="V41" s="214">
        <v>198</v>
      </c>
      <c r="W41" s="215"/>
      <c r="X41" s="169">
        <f>SUM(X42:Y42)</f>
        <v>0</v>
      </c>
      <c r="Y41" s="170"/>
      <c r="Z41" s="262">
        <f>SUM(Z42:AA42)</f>
        <v>0</v>
      </c>
      <c r="AA41" s="215"/>
      <c r="AB41" s="169">
        <f>SUM(AB42:AC42)</f>
        <v>0</v>
      </c>
      <c r="AC41" s="215"/>
      <c r="AD41" s="169">
        <f>SUM(AD42:AE42)</f>
        <v>0</v>
      </c>
      <c r="AE41" s="215"/>
      <c r="AF41" s="169">
        <f>SUM(AF42:AG42)</f>
        <v>0</v>
      </c>
      <c r="AG41" s="170"/>
      <c r="AH41" s="214">
        <f>SUM(AH42:AI42)</f>
        <v>0</v>
      </c>
      <c r="AI41" s="215"/>
      <c r="AJ41" s="169">
        <f>SUM(AJ42:AK42)</f>
        <v>0</v>
      </c>
      <c r="AK41" s="215"/>
      <c r="AL41" s="169">
        <f>SUM(AL42:AM42)</f>
        <v>0</v>
      </c>
      <c r="AM41" s="170"/>
      <c r="AN41" s="214">
        <v>198</v>
      </c>
      <c r="AO41" s="215"/>
      <c r="AP41" s="169"/>
      <c r="AQ41" s="215"/>
      <c r="AR41" s="169">
        <v>6</v>
      </c>
      <c r="AS41" s="170"/>
      <c r="AT41" s="214"/>
      <c r="AU41" s="215"/>
      <c r="AV41" s="169"/>
      <c r="AW41" s="215"/>
      <c r="AX41" s="169"/>
      <c r="AY41" s="170"/>
      <c r="AZ41" s="214">
        <f>SUM(AZ42:BA42)</f>
        <v>0</v>
      </c>
      <c r="BA41" s="215"/>
      <c r="BB41" s="169">
        <f>SUM(BB42:BC42)</f>
        <v>0</v>
      </c>
      <c r="BC41" s="215"/>
      <c r="BD41" s="169">
        <f>SUM(BD42:BE42)</f>
        <v>0</v>
      </c>
      <c r="BE41" s="170"/>
      <c r="BF41" s="214">
        <f t="shared" ref="BF41:BF42" si="58">SUM(AL41,AR41,AX41,BD41)</f>
        <v>6</v>
      </c>
      <c r="BG41" s="170"/>
      <c r="BH41" s="214"/>
      <c r="BI41" s="262"/>
      <c r="BJ41" s="170"/>
      <c r="BK41" s="46"/>
      <c r="BL41" s="41">
        <f>SUM(Z41:AG41)</f>
        <v>0</v>
      </c>
      <c r="BN41" s="40"/>
    </row>
    <row r="42" spans="1:66" ht="33" customHeight="1" thickBot="1" x14ac:dyDescent="0.6">
      <c r="A42" s="350"/>
      <c r="B42" s="351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3"/>
      <c r="P42" s="354"/>
      <c r="Q42" s="355"/>
      <c r="R42" s="171"/>
      <c r="S42" s="172"/>
      <c r="T42" s="279">
        <v>3</v>
      </c>
      <c r="U42" s="280"/>
      <c r="V42" s="171">
        <v>306</v>
      </c>
      <c r="W42" s="172"/>
      <c r="X42" s="279"/>
      <c r="Y42" s="280"/>
      <c r="Z42" s="384"/>
      <c r="AA42" s="384"/>
      <c r="AB42" s="279"/>
      <c r="AC42" s="172"/>
      <c r="AD42" s="279"/>
      <c r="AE42" s="172"/>
      <c r="AF42" s="384"/>
      <c r="AG42" s="280"/>
      <c r="AH42" s="171"/>
      <c r="AI42" s="384"/>
      <c r="AJ42" s="279"/>
      <c r="AK42" s="172"/>
      <c r="AL42" s="384"/>
      <c r="AM42" s="280"/>
      <c r="AN42" s="171"/>
      <c r="AO42" s="384"/>
      <c r="AP42" s="279"/>
      <c r="AQ42" s="172"/>
      <c r="AR42" s="384"/>
      <c r="AS42" s="280"/>
      <c r="AT42" s="171">
        <v>306</v>
      </c>
      <c r="AU42" s="384"/>
      <c r="AV42" s="279"/>
      <c r="AW42" s="172"/>
      <c r="AX42" s="384">
        <v>9</v>
      </c>
      <c r="AY42" s="280"/>
      <c r="AZ42" s="171"/>
      <c r="BA42" s="172"/>
      <c r="BB42" s="279"/>
      <c r="BC42" s="172"/>
      <c r="BD42" s="279"/>
      <c r="BE42" s="280"/>
      <c r="BF42" s="214">
        <f t="shared" si="58"/>
        <v>9</v>
      </c>
      <c r="BG42" s="170"/>
      <c r="BH42" s="171"/>
      <c r="BI42" s="384"/>
      <c r="BJ42" s="280"/>
      <c r="BK42" s="46"/>
      <c r="BL42" s="41">
        <f>SUM(Z42:AG42)</f>
        <v>0</v>
      </c>
      <c r="BN42" s="40"/>
    </row>
    <row r="43" spans="1:66" s="24" customFormat="1" ht="68.25" customHeight="1" thickBot="1" x14ac:dyDescent="0.6">
      <c r="A43" s="162" t="s">
        <v>23</v>
      </c>
      <c r="B43" s="311" t="s">
        <v>22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3"/>
      <c r="P43" s="356"/>
      <c r="Q43" s="357"/>
      <c r="R43" s="287"/>
      <c r="S43" s="220"/>
      <c r="T43" s="346"/>
      <c r="U43" s="289"/>
      <c r="V43" s="219">
        <f>SUM(V44,V45,V48,V49,V55,V60,V63,V75)</f>
        <v>2514</v>
      </c>
      <c r="W43" s="220"/>
      <c r="X43" s="349">
        <f>SUM(X44,X45,X48,X49,X55,X60,X63,X75)</f>
        <v>966</v>
      </c>
      <c r="Y43" s="289"/>
      <c r="Z43" s="358">
        <f>SUM(Z44,Z45,Z48,Z49,Z55,Z60,Z63,Z75)</f>
        <v>454</v>
      </c>
      <c r="AA43" s="288"/>
      <c r="AB43" s="349">
        <f>SUM(AB44,AB45,AB48,AB49,AB55,AB60,AB63,AB75)</f>
        <v>292</v>
      </c>
      <c r="AC43" s="220"/>
      <c r="AD43" s="349">
        <f>SUM(AD44,AD45,AD48,AD49,AD55,AD60,AD63,AD75)</f>
        <v>220</v>
      </c>
      <c r="AE43" s="220"/>
      <c r="AF43" s="358">
        <f>SUM(AF44,AF45,AF48,AF49,AF55,AF60,AF63,AF75)</f>
        <v>0</v>
      </c>
      <c r="AG43" s="220"/>
      <c r="AH43" s="219">
        <f>SUM(AH44,AH45,AH48,AH49,AH55,AH60,AH63,AH75)</f>
        <v>468</v>
      </c>
      <c r="AI43" s="288"/>
      <c r="AJ43" s="349">
        <f>SUM(AJ44,AJ45,AJ48,AJ49,AJ55,AJ60,AJ63,AJ75)</f>
        <v>178</v>
      </c>
      <c r="AK43" s="220"/>
      <c r="AL43" s="358">
        <f>SUM(AL44,AL45,AL48,AL49,AL55,AL60,AL63,AL75)</f>
        <v>12</v>
      </c>
      <c r="AM43" s="220"/>
      <c r="AN43" s="219">
        <f>SUM(AN44,AN45,AN48,AN49,AN55,AN60,AN63,AN75)</f>
        <v>912</v>
      </c>
      <c r="AO43" s="288"/>
      <c r="AP43" s="349">
        <f>SUM(AP44,AP45,AP48,AP49,AP55,AP60,AP63,AP75)</f>
        <v>388</v>
      </c>
      <c r="AQ43" s="220"/>
      <c r="AR43" s="358">
        <f>SUM(AR44,AR45,AR48,AR49,AR55,AR60,AR63,AR75)</f>
        <v>24</v>
      </c>
      <c r="AS43" s="220"/>
      <c r="AT43" s="219">
        <f>SUM(AT44,AT45,AT48,AT49,AT55,AT60,AT63,AT75)</f>
        <v>1134</v>
      </c>
      <c r="AU43" s="288"/>
      <c r="AV43" s="349">
        <f>SUM(AV44,AV45,AV48,AV49,AV55,AV60,AV63,AV75)</f>
        <v>400</v>
      </c>
      <c r="AW43" s="220"/>
      <c r="AX43" s="358">
        <f>SUM(AX44,AX45,AX48,AX49,AX55,AX60,AX63,AX75)</f>
        <v>34</v>
      </c>
      <c r="AY43" s="220"/>
      <c r="AZ43" s="219"/>
      <c r="BA43" s="530"/>
      <c r="BB43" s="349"/>
      <c r="BC43" s="530"/>
      <c r="BD43" s="349"/>
      <c r="BE43" s="560"/>
      <c r="BF43" s="287">
        <f>SUM(BF44,BF45,BF48,BF49,BF55,BF60,BF63,BF75)</f>
        <v>70</v>
      </c>
      <c r="BG43" s="289"/>
      <c r="BH43" s="493"/>
      <c r="BI43" s="494"/>
      <c r="BJ43" s="495"/>
      <c r="BK43" s="48"/>
      <c r="BL43" s="41">
        <f t="shared" si="57"/>
        <v>966</v>
      </c>
      <c r="BM43" s="42"/>
      <c r="BN43" s="42"/>
    </row>
    <row r="44" spans="1:66" s="25" customFormat="1" ht="66" customHeight="1" x14ac:dyDescent="0.5">
      <c r="A44" s="158" t="s">
        <v>110</v>
      </c>
      <c r="B44" s="368" t="s">
        <v>125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70"/>
      <c r="P44" s="332" t="s">
        <v>265</v>
      </c>
      <c r="Q44" s="333"/>
      <c r="R44" s="361"/>
      <c r="S44" s="348"/>
      <c r="T44" s="323">
        <v>1</v>
      </c>
      <c r="U44" s="324"/>
      <c r="V44" s="462">
        <f>SUM(AH44,AN44,AT44)</f>
        <v>120</v>
      </c>
      <c r="W44" s="460"/>
      <c r="X44" s="458">
        <f>SUM(AJ44,AP44,AV44)</f>
        <v>42</v>
      </c>
      <c r="Y44" s="459"/>
      <c r="Z44" s="460">
        <v>24</v>
      </c>
      <c r="AA44" s="461"/>
      <c r="AB44" s="460">
        <f>SUM(AB45:AC46)</f>
        <v>0</v>
      </c>
      <c r="AC44" s="461"/>
      <c r="AD44" s="458">
        <v>18</v>
      </c>
      <c r="AE44" s="461"/>
      <c r="AF44" s="460">
        <f>SUM(AF45:AG46)</f>
        <v>0</v>
      </c>
      <c r="AG44" s="459"/>
      <c r="AH44" s="462">
        <v>120</v>
      </c>
      <c r="AI44" s="460"/>
      <c r="AJ44" s="458">
        <v>42</v>
      </c>
      <c r="AK44" s="461"/>
      <c r="AL44" s="460">
        <v>3</v>
      </c>
      <c r="AM44" s="459"/>
      <c r="AN44" s="462"/>
      <c r="AO44" s="460"/>
      <c r="AP44" s="458"/>
      <c r="AQ44" s="461"/>
      <c r="AR44" s="460"/>
      <c r="AS44" s="459"/>
      <c r="AT44" s="462">
        <f>SUM(AT45:AU46)</f>
        <v>0</v>
      </c>
      <c r="AU44" s="460"/>
      <c r="AV44" s="458">
        <f>SUM(AV45:AW46)</f>
        <v>0</v>
      </c>
      <c r="AW44" s="461"/>
      <c r="AX44" s="460">
        <f>SUM(AX45:AY46)</f>
        <v>0</v>
      </c>
      <c r="AY44" s="459"/>
      <c r="AZ44" s="361"/>
      <c r="BA44" s="348"/>
      <c r="BB44" s="323"/>
      <c r="BC44" s="348"/>
      <c r="BD44" s="323"/>
      <c r="BE44" s="324"/>
      <c r="BF44" s="361">
        <f t="shared" ref="BF44" si="59">SUM(AL44,AR44,AX44,BD44)</f>
        <v>3</v>
      </c>
      <c r="BG44" s="324"/>
      <c r="BH44" s="579" t="s">
        <v>2</v>
      </c>
      <c r="BI44" s="580"/>
      <c r="BJ44" s="581"/>
      <c r="BK44" s="100"/>
      <c r="BL44" s="43">
        <f t="shared" si="57"/>
        <v>42</v>
      </c>
    </row>
    <row r="45" spans="1:66" s="25" customFormat="1" ht="18" customHeight="1" x14ac:dyDescent="0.5">
      <c r="A45" s="325" t="s">
        <v>21</v>
      </c>
      <c r="B45" s="371" t="s">
        <v>271</v>
      </c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3"/>
      <c r="P45" s="328" t="s">
        <v>289</v>
      </c>
      <c r="Q45" s="329"/>
      <c r="R45" s="359">
        <v>1</v>
      </c>
      <c r="S45" s="360"/>
      <c r="T45" s="362"/>
      <c r="U45" s="363"/>
      <c r="V45" s="366">
        <f>SUM(AH45,AN45,AT45)</f>
        <v>240</v>
      </c>
      <c r="W45" s="360"/>
      <c r="X45" s="367">
        <f>SUM(AJ45,AP45,AV45)</f>
        <v>80</v>
      </c>
      <c r="Y45" s="360"/>
      <c r="Z45" s="359">
        <f>SUM(Z46,Z47)</f>
        <v>0</v>
      </c>
      <c r="AA45" s="360"/>
      <c r="AB45" s="380">
        <f>SUM(AB46,AB47)</f>
        <v>0</v>
      </c>
      <c r="AC45" s="360"/>
      <c r="AD45" s="380">
        <v>80</v>
      </c>
      <c r="AE45" s="360"/>
      <c r="AF45" s="380">
        <f>SUM(AF46,AF47)</f>
        <v>0</v>
      </c>
      <c r="AG45" s="381"/>
      <c r="AH45" s="359">
        <v>240</v>
      </c>
      <c r="AI45" s="360"/>
      <c r="AJ45" s="380">
        <v>80</v>
      </c>
      <c r="AK45" s="360"/>
      <c r="AL45" s="380">
        <v>6</v>
      </c>
      <c r="AM45" s="381"/>
      <c r="AN45" s="359"/>
      <c r="AO45" s="386"/>
      <c r="AP45" s="380"/>
      <c r="AQ45" s="360"/>
      <c r="AR45" s="386"/>
      <c r="AS45" s="381"/>
      <c r="AT45" s="359"/>
      <c r="AU45" s="360"/>
      <c r="AV45" s="380"/>
      <c r="AW45" s="360"/>
      <c r="AX45" s="380"/>
      <c r="AY45" s="381"/>
      <c r="AZ45" s="359"/>
      <c r="BA45" s="360"/>
      <c r="BB45" s="380"/>
      <c r="BC45" s="360"/>
      <c r="BD45" s="380"/>
      <c r="BE45" s="381"/>
      <c r="BF45" s="359">
        <f>SUM(AL45,AR45,AX45,BD45)</f>
        <v>6</v>
      </c>
      <c r="BG45" s="381"/>
      <c r="BH45" s="573" t="s">
        <v>274</v>
      </c>
      <c r="BI45" s="574"/>
      <c r="BJ45" s="575"/>
      <c r="BK45" s="100"/>
      <c r="BL45" s="101">
        <f t="shared" si="57"/>
        <v>80</v>
      </c>
    </row>
    <row r="46" spans="1:66" s="25" customFormat="1" ht="18" customHeight="1" x14ac:dyDescent="0.5">
      <c r="A46" s="326"/>
      <c r="B46" s="374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6"/>
      <c r="P46" s="330"/>
      <c r="Q46" s="331"/>
      <c r="R46" s="361"/>
      <c r="S46" s="348"/>
      <c r="T46" s="364"/>
      <c r="U46" s="365"/>
      <c r="V46" s="361"/>
      <c r="W46" s="348"/>
      <c r="X46" s="347"/>
      <c r="Y46" s="348"/>
      <c r="Z46" s="361"/>
      <c r="AA46" s="348"/>
      <c r="AB46" s="323"/>
      <c r="AC46" s="348"/>
      <c r="AD46" s="323"/>
      <c r="AE46" s="348"/>
      <c r="AF46" s="323"/>
      <c r="AG46" s="324"/>
      <c r="AH46" s="361"/>
      <c r="AI46" s="348"/>
      <c r="AJ46" s="323"/>
      <c r="AK46" s="348"/>
      <c r="AL46" s="323"/>
      <c r="AM46" s="324"/>
      <c r="AN46" s="361"/>
      <c r="AO46" s="347"/>
      <c r="AP46" s="323"/>
      <c r="AQ46" s="348"/>
      <c r="AR46" s="347"/>
      <c r="AS46" s="324"/>
      <c r="AT46" s="361"/>
      <c r="AU46" s="348"/>
      <c r="AV46" s="323"/>
      <c r="AW46" s="348"/>
      <c r="AX46" s="323"/>
      <c r="AY46" s="324"/>
      <c r="AZ46" s="361"/>
      <c r="BA46" s="348"/>
      <c r="BB46" s="323"/>
      <c r="BC46" s="348"/>
      <c r="BD46" s="323"/>
      <c r="BE46" s="324"/>
      <c r="BF46" s="361"/>
      <c r="BG46" s="324"/>
      <c r="BH46" s="576"/>
      <c r="BI46" s="577"/>
      <c r="BJ46" s="578"/>
      <c r="BK46" s="100"/>
      <c r="BL46" s="101">
        <f t="shared" si="57"/>
        <v>0</v>
      </c>
    </row>
    <row r="47" spans="1:66" s="25" customFormat="1" ht="30" hidden="1" customHeight="1" x14ac:dyDescent="0.5">
      <c r="A47" s="327"/>
      <c r="B47" s="368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70"/>
      <c r="P47" s="332"/>
      <c r="Q47" s="333"/>
      <c r="R47" s="281"/>
      <c r="S47" s="282"/>
      <c r="T47" s="255"/>
      <c r="U47" s="256"/>
      <c r="V47" s="299"/>
      <c r="W47" s="296"/>
      <c r="X47" s="295"/>
      <c r="Y47" s="256"/>
      <c r="Z47" s="300"/>
      <c r="AA47" s="379"/>
      <c r="AB47" s="300"/>
      <c r="AC47" s="379"/>
      <c r="AD47" s="295"/>
      <c r="AE47" s="379"/>
      <c r="AF47" s="295"/>
      <c r="AG47" s="526"/>
      <c r="AH47" s="299"/>
      <c r="AI47" s="379"/>
      <c r="AJ47" s="295"/>
      <c r="AK47" s="379"/>
      <c r="AL47" s="295"/>
      <c r="AM47" s="526"/>
      <c r="AN47" s="299"/>
      <c r="AO47" s="379"/>
      <c r="AP47" s="295"/>
      <c r="AQ47" s="379"/>
      <c r="AR47" s="295"/>
      <c r="AS47" s="526"/>
      <c r="AT47" s="281"/>
      <c r="AU47" s="282"/>
      <c r="AV47" s="255"/>
      <c r="AW47" s="282"/>
      <c r="AX47" s="255"/>
      <c r="AY47" s="256"/>
      <c r="AZ47" s="281"/>
      <c r="BA47" s="282"/>
      <c r="BB47" s="255"/>
      <c r="BC47" s="282"/>
      <c r="BD47" s="255"/>
      <c r="BE47" s="256"/>
      <c r="BF47" s="555"/>
      <c r="BG47" s="556"/>
      <c r="BH47" s="159"/>
      <c r="BI47" s="160"/>
      <c r="BJ47" s="161"/>
      <c r="BK47" s="100"/>
      <c r="BL47" s="101">
        <f t="shared" si="57"/>
        <v>0</v>
      </c>
    </row>
    <row r="48" spans="1:66" s="117" customFormat="1" ht="63" customHeight="1" x14ac:dyDescent="0.5">
      <c r="A48" s="128" t="s">
        <v>20</v>
      </c>
      <c r="B48" s="301" t="s">
        <v>200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297" t="s">
        <v>193</v>
      </c>
      <c r="Q48" s="298"/>
      <c r="R48" s="281">
        <v>3</v>
      </c>
      <c r="S48" s="282"/>
      <c r="T48" s="255"/>
      <c r="U48" s="256"/>
      <c r="V48" s="299">
        <f>SUM(AH48,AN48,AT48)</f>
        <v>126</v>
      </c>
      <c r="W48" s="296"/>
      <c r="X48" s="295">
        <f>SUM(AJ48,AP48,AV48)</f>
        <v>52</v>
      </c>
      <c r="Y48" s="256"/>
      <c r="Z48" s="296">
        <v>28</v>
      </c>
      <c r="AA48" s="282"/>
      <c r="AB48" s="296"/>
      <c r="AC48" s="282"/>
      <c r="AD48" s="255">
        <v>24</v>
      </c>
      <c r="AE48" s="282"/>
      <c r="AF48" s="255"/>
      <c r="AG48" s="256"/>
      <c r="AH48" s="281"/>
      <c r="AI48" s="282"/>
      <c r="AJ48" s="255"/>
      <c r="AK48" s="282"/>
      <c r="AL48" s="255"/>
      <c r="AM48" s="256"/>
      <c r="AN48" s="281"/>
      <c r="AO48" s="282"/>
      <c r="AP48" s="255"/>
      <c r="AQ48" s="282"/>
      <c r="AR48" s="255"/>
      <c r="AS48" s="256"/>
      <c r="AT48" s="281">
        <v>126</v>
      </c>
      <c r="AU48" s="282"/>
      <c r="AV48" s="255">
        <v>52</v>
      </c>
      <c r="AW48" s="282"/>
      <c r="AX48" s="255">
        <v>4</v>
      </c>
      <c r="AY48" s="256"/>
      <c r="AZ48" s="281"/>
      <c r="BA48" s="282"/>
      <c r="BB48" s="255"/>
      <c r="BC48" s="282"/>
      <c r="BD48" s="255"/>
      <c r="BE48" s="256"/>
      <c r="BF48" s="361">
        <f t="shared" ref="BF48:BF54" si="60">SUM(AL48,AR48,AX48,BD48)</f>
        <v>4</v>
      </c>
      <c r="BG48" s="324"/>
      <c r="BH48" s="539" t="s">
        <v>199</v>
      </c>
      <c r="BI48" s="540"/>
      <c r="BJ48" s="541"/>
      <c r="BL48" s="116">
        <f t="shared" si="57"/>
        <v>52</v>
      </c>
    </row>
    <row r="49" spans="1:65" s="25" customFormat="1" ht="36.75" customHeight="1" x14ac:dyDescent="0.5">
      <c r="A49" s="128" t="s">
        <v>202</v>
      </c>
      <c r="B49" s="301" t="s">
        <v>203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297"/>
      <c r="Q49" s="298"/>
      <c r="R49" s="281"/>
      <c r="S49" s="282"/>
      <c r="T49" s="255"/>
      <c r="U49" s="256"/>
      <c r="V49" s="299">
        <f>SUM(V50,V53,V54)</f>
        <v>576</v>
      </c>
      <c r="W49" s="296"/>
      <c r="X49" s="295">
        <f t="shared" ref="X49" si="61">SUM(X50,X53,X54)</f>
        <v>252</v>
      </c>
      <c r="Y49" s="282"/>
      <c r="Z49" s="299">
        <f>SUM(Z50,Z53,Z54)</f>
        <v>132</v>
      </c>
      <c r="AA49" s="282"/>
      <c r="AB49" s="300">
        <f>SUM(AB50,AB53,AB54)</f>
        <v>108</v>
      </c>
      <c r="AC49" s="296"/>
      <c r="AD49" s="295">
        <f t="shared" ref="AD49" si="62">SUM(AD50,AD53,AD54)</f>
        <v>12</v>
      </c>
      <c r="AE49" s="282"/>
      <c r="AF49" s="300">
        <f t="shared" ref="AF49" si="63">SUM(AF50,AF53,AF54)</f>
        <v>0</v>
      </c>
      <c r="AG49" s="282"/>
      <c r="AH49" s="299">
        <f t="shared" ref="AH49" si="64">SUM(AH50,AH53,AH54)</f>
        <v>0</v>
      </c>
      <c r="AI49" s="296"/>
      <c r="AJ49" s="295">
        <f t="shared" ref="AJ49" si="65">SUM(AJ50,AJ53,AJ54)</f>
        <v>0</v>
      </c>
      <c r="AK49" s="282"/>
      <c r="AL49" s="300">
        <f t="shared" ref="AL49" si="66">SUM(AL50,AL53,AL54)</f>
        <v>0</v>
      </c>
      <c r="AM49" s="282"/>
      <c r="AN49" s="299">
        <f t="shared" ref="AN49" si="67">SUM(AN50,AN53,AN54)</f>
        <v>360</v>
      </c>
      <c r="AO49" s="296"/>
      <c r="AP49" s="295">
        <f t="shared" ref="AP49" si="68">SUM(AP50,AP53,AP54)</f>
        <v>180</v>
      </c>
      <c r="AQ49" s="282"/>
      <c r="AR49" s="300">
        <f t="shared" ref="AR49" si="69">SUM(AR50,AR53,AR54)</f>
        <v>9</v>
      </c>
      <c r="AS49" s="282"/>
      <c r="AT49" s="299">
        <f t="shared" ref="AT49" si="70">SUM(AT50,AT53,AT54)</f>
        <v>216</v>
      </c>
      <c r="AU49" s="296"/>
      <c r="AV49" s="295">
        <f t="shared" ref="AV49" si="71">SUM(AV50,AV53,AV54)</f>
        <v>72</v>
      </c>
      <c r="AW49" s="282"/>
      <c r="AX49" s="300">
        <f t="shared" ref="AX49" si="72">SUM(AX50,AX53,AX54)</f>
        <v>6</v>
      </c>
      <c r="AY49" s="282"/>
      <c r="AZ49" s="281"/>
      <c r="BA49" s="282"/>
      <c r="BB49" s="255"/>
      <c r="BC49" s="282"/>
      <c r="BD49" s="255"/>
      <c r="BE49" s="256"/>
      <c r="BF49" s="361">
        <f t="shared" si="60"/>
        <v>15</v>
      </c>
      <c r="BG49" s="324"/>
      <c r="BH49" s="539"/>
      <c r="BI49" s="540"/>
      <c r="BJ49" s="541"/>
      <c r="BL49" s="111">
        <f>SUM(Z49:AG49)</f>
        <v>252</v>
      </c>
    </row>
    <row r="50" spans="1:65" ht="33.75" customHeight="1" x14ac:dyDescent="0.5">
      <c r="A50" s="306" t="s">
        <v>204</v>
      </c>
      <c r="B50" s="337" t="s">
        <v>205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9"/>
      <c r="P50" s="388" t="s">
        <v>192</v>
      </c>
      <c r="Q50" s="207"/>
      <c r="R50" s="214"/>
      <c r="S50" s="215"/>
      <c r="T50" s="169"/>
      <c r="U50" s="170"/>
      <c r="V50" s="293">
        <f>SUM(V51,V52)</f>
        <v>336</v>
      </c>
      <c r="W50" s="262"/>
      <c r="X50" s="294">
        <f t="shared" ref="X50" si="73">SUM(X51,X52)</f>
        <v>132</v>
      </c>
      <c r="Y50" s="215"/>
      <c r="Z50" s="293">
        <f t="shared" ref="Z50" si="74">SUM(Z51,Z52)</f>
        <v>72</v>
      </c>
      <c r="AA50" s="215"/>
      <c r="AB50" s="387">
        <f t="shared" ref="AB50" si="75">SUM(AB51,AB52)</f>
        <v>60</v>
      </c>
      <c r="AC50" s="262"/>
      <c r="AD50" s="294">
        <f t="shared" ref="AD50" si="76">SUM(AD51,AD52)</f>
        <v>0</v>
      </c>
      <c r="AE50" s="215"/>
      <c r="AF50" s="387">
        <f t="shared" ref="AF50" si="77">SUM(AF51,AF52)</f>
        <v>0</v>
      </c>
      <c r="AG50" s="215"/>
      <c r="AH50" s="293"/>
      <c r="AI50" s="262"/>
      <c r="AJ50" s="294"/>
      <c r="AK50" s="215"/>
      <c r="AL50" s="387"/>
      <c r="AM50" s="215"/>
      <c r="AN50" s="542">
        <f t="shared" ref="AN50" si="78">SUM(AN51,AN52)</f>
        <v>120</v>
      </c>
      <c r="AO50" s="317"/>
      <c r="AP50" s="316">
        <f t="shared" ref="AP50" si="79">SUM(AP51,AP52)</f>
        <v>60</v>
      </c>
      <c r="AQ50" s="385"/>
      <c r="AR50" s="314">
        <f t="shared" ref="AR50" si="80">SUM(AR51,AR52)</f>
        <v>3</v>
      </c>
      <c r="AS50" s="385"/>
      <c r="AT50" s="542">
        <f t="shared" ref="AT50" si="81">SUM(AT51,AT52)</f>
        <v>216</v>
      </c>
      <c r="AU50" s="317"/>
      <c r="AV50" s="316">
        <f t="shared" ref="AV50" si="82">SUM(AV51,AV52)</f>
        <v>72</v>
      </c>
      <c r="AW50" s="385"/>
      <c r="AX50" s="314">
        <f t="shared" ref="AX50" si="83">SUM(AX51,AX52)</f>
        <v>6</v>
      </c>
      <c r="AY50" s="385"/>
      <c r="AZ50" s="214"/>
      <c r="BA50" s="215"/>
      <c r="BB50" s="169"/>
      <c r="BC50" s="215"/>
      <c r="BD50" s="169"/>
      <c r="BE50" s="170"/>
      <c r="BF50" s="377">
        <f>SUM(AL51:AM52,AR51:AS52,AX51:AY52,BD51:BE52)</f>
        <v>9</v>
      </c>
      <c r="BG50" s="383"/>
      <c r="BH50" s="561" t="s">
        <v>201</v>
      </c>
      <c r="BI50" s="562"/>
      <c r="BJ50" s="563"/>
      <c r="BK50" s="1"/>
      <c r="BL50" s="101">
        <f t="shared" si="57"/>
        <v>132</v>
      </c>
      <c r="BM50" s="1"/>
    </row>
    <row r="51" spans="1:65" ht="33.75" customHeight="1" x14ac:dyDescent="0.5">
      <c r="A51" s="307"/>
      <c r="B51" s="340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2"/>
      <c r="P51" s="388"/>
      <c r="Q51" s="207"/>
      <c r="R51" s="214"/>
      <c r="S51" s="215"/>
      <c r="T51" s="169">
        <v>2</v>
      </c>
      <c r="U51" s="170"/>
      <c r="V51" s="293">
        <f>SUM(AH51,AN51,AT51)</f>
        <v>120</v>
      </c>
      <c r="W51" s="262"/>
      <c r="X51" s="294">
        <f>SUM(AJ51,AP51,AV51)</f>
        <v>60</v>
      </c>
      <c r="Y51" s="215"/>
      <c r="Z51" s="214">
        <v>36</v>
      </c>
      <c r="AA51" s="215"/>
      <c r="AB51" s="262">
        <v>24</v>
      </c>
      <c r="AC51" s="215"/>
      <c r="AD51" s="169"/>
      <c r="AE51" s="215"/>
      <c r="AF51" s="169"/>
      <c r="AG51" s="170"/>
      <c r="AH51" s="214"/>
      <c r="AI51" s="215"/>
      <c r="AJ51" s="169"/>
      <c r="AK51" s="215"/>
      <c r="AL51" s="169"/>
      <c r="AM51" s="170"/>
      <c r="AN51" s="214">
        <v>120</v>
      </c>
      <c r="AO51" s="215"/>
      <c r="AP51" s="169">
        <v>60</v>
      </c>
      <c r="AQ51" s="215"/>
      <c r="AR51" s="169">
        <v>3</v>
      </c>
      <c r="AS51" s="170"/>
      <c r="AT51" s="214"/>
      <c r="AU51" s="215"/>
      <c r="AV51" s="169"/>
      <c r="AW51" s="215"/>
      <c r="AX51" s="169"/>
      <c r="AY51" s="170"/>
      <c r="AZ51" s="214"/>
      <c r="BA51" s="215"/>
      <c r="BB51" s="169"/>
      <c r="BC51" s="215"/>
      <c r="BD51" s="169"/>
      <c r="BE51" s="170"/>
      <c r="BF51" s="513"/>
      <c r="BG51" s="585"/>
      <c r="BH51" s="564"/>
      <c r="BI51" s="565"/>
      <c r="BJ51" s="566"/>
      <c r="BK51" s="1"/>
      <c r="BL51" s="101">
        <f t="shared" si="57"/>
        <v>60</v>
      </c>
      <c r="BM51" s="1"/>
    </row>
    <row r="52" spans="1:65" ht="33.75" customHeight="1" x14ac:dyDescent="0.5">
      <c r="A52" s="308"/>
      <c r="B52" s="343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5"/>
      <c r="P52" s="389"/>
      <c r="Q52" s="209"/>
      <c r="R52" s="214">
        <v>3</v>
      </c>
      <c r="S52" s="215"/>
      <c r="T52" s="169"/>
      <c r="U52" s="170"/>
      <c r="V52" s="293">
        <f t="shared" ref="V52:V54" si="84">SUM(AH52,AN52,AT52)</f>
        <v>216</v>
      </c>
      <c r="W52" s="262"/>
      <c r="X52" s="294">
        <f t="shared" ref="X52:X54" si="85">SUM(AJ52,AP52,AV52)</f>
        <v>72</v>
      </c>
      <c r="Y52" s="215"/>
      <c r="Z52" s="214">
        <v>36</v>
      </c>
      <c r="AA52" s="215"/>
      <c r="AB52" s="262">
        <v>36</v>
      </c>
      <c r="AC52" s="215"/>
      <c r="AD52" s="169"/>
      <c r="AE52" s="215"/>
      <c r="AF52" s="169"/>
      <c r="AG52" s="170"/>
      <c r="AH52" s="214"/>
      <c r="AI52" s="215"/>
      <c r="AJ52" s="169"/>
      <c r="AK52" s="215"/>
      <c r="AL52" s="169"/>
      <c r="AM52" s="170"/>
      <c r="AN52" s="214"/>
      <c r="AO52" s="215"/>
      <c r="AP52" s="169"/>
      <c r="AQ52" s="215"/>
      <c r="AR52" s="169"/>
      <c r="AS52" s="170"/>
      <c r="AT52" s="214">
        <v>216</v>
      </c>
      <c r="AU52" s="215"/>
      <c r="AV52" s="169">
        <v>72</v>
      </c>
      <c r="AW52" s="215"/>
      <c r="AX52" s="169">
        <v>6</v>
      </c>
      <c r="AY52" s="170"/>
      <c r="AZ52" s="214"/>
      <c r="BA52" s="215"/>
      <c r="BB52" s="169"/>
      <c r="BC52" s="215"/>
      <c r="BD52" s="169"/>
      <c r="BE52" s="170"/>
      <c r="BF52" s="319"/>
      <c r="BG52" s="335"/>
      <c r="BH52" s="567"/>
      <c r="BI52" s="568"/>
      <c r="BJ52" s="569"/>
      <c r="BK52" s="1"/>
      <c r="BL52" s="101">
        <f t="shared" si="57"/>
        <v>72</v>
      </c>
      <c r="BM52" s="1"/>
    </row>
    <row r="53" spans="1:65" ht="64.5" customHeight="1" x14ac:dyDescent="0.5">
      <c r="A53" s="130" t="s">
        <v>207</v>
      </c>
      <c r="B53" s="195" t="s">
        <v>208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7"/>
      <c r="P53" s="304" t="s">
        <v>192</v>
      </c>
      <c r="Q53" s="305"/>
      <c r="R53" s="214"/>
      <c r="S53" s="215"/>
      <c r="T53" s="169">
        <v>2</v>
      </c>
      <c r="U53" s="170"/>
      <c r="V53" s="293">
        <f t="shared" si="84"/>
        <v>120</v>
      </c>
      <c r="W53" s="262"/>
      <c r="X53" s="294">
        <f t="shared" si="85"/>
        <v>60</v>
      </c>
      <c r="Y53" s="215"/>
      <c r="Z53" s="214">
        <v>28</v>
      </c>
      <c r="AA53" s="215"/>
      <c r="AB53" s="262">
        <v>20</v>
      </c>
      <c r="AC53" s="215"/>
      <c r="AD53" s="169">
        <v>12</v>
      </c>
      <c r="AE53" s="215"/>
      <c r="AF53" s="169"/>
      <c r="AG53" s="170"/>
      <c r="AH53" s="214"/>
      <c r="AI53" s="215"/>
      <c r="AJ53" s="169"/>
      <c r="AK53" s="215"/>
      <c r="AL53" s="169"/>
      <c r="AM53" s="170"/>
      <c r="AN53" s="214">
        <v>120</v>
      </c>
      <c r="AO53" s="215"/>
      <c r="AP53" s="169">
        <v>60</v>
      </c>
      <c r="AQ53" s="215"/>
      <c r="AR53" s="169">
        <v>3</v>
      </c>
      <c r="AS53" s="170"/>
      <c r="AT53" s="214"/>
      <c r="AU53" s="215"/>
      <c r="AV53" s="169"/>
      <c r="AW53" s="215"/>
      <c r="AX53" s="169"/>
      <c r="AY53" s="170"/>
      <c r="AZ53" s="214"/>
      <c r="BA53" s="215"/>
      <c r="BB53" s="169"/>
      <c r="BC53" s="215"/>
      <c r="BD53" s="169"/>
      <c r="BE53" s="170"/>
      <c r="BF53" s="214">
        <f t="shared" si="60"/>
        <v>3</v>
      </c>
      <c r="BG53" s="170"/>
      <c r="BH53" s="557" t="s">
        <v>206</v>
      </c>
      <c r="BI53" s="558"/>
      <c r="BJ53" s="559"/>
      <c r="BK53" s="1"/>
      <c r="BL53" s="101">
        <f t="shared" si="57"/>
        <v>60</v>
      </c>
      <c r="BM53" s="1"/>
    </row>
    <row r="54" spans="1:65" ht="33" customHeight="1" x14ac:dyDescent="0.5">
      <c r="A54" s="130" t="s">
        <v>210</v>
      </c>
      <c r="B54" s="195" t="s">
        <v>211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7"/>
      <c r="P54" s="304" t="s">
        <v>192</v>
      </c>
      <c r="Q54" s="305"/>
      <c r="R54" s="214">
        <v>2</v>
      </c>
      <c r="S54" s="215"/>
      <c r="T54" s="169"/>
      <c r="U54" s="170"/>
      <c r="V54" s="293">
        <f t="shared" si="84"/>
        <v>120</v>
      </c>
      <c r="W54" s="262"/>
      <c r="X54" s="294">
        <f t="shared" si="85"/>
        <v>60</v>
      </c>
      <c r="Y54" s="215"/>
      <c r="Z54" s="214">
        <v>32</v>
      </c>
      <c r="AA54" s="215"/>
      <c r="AB54" s="262">
        <v>28</v>
      </c>
      <c r="AC54" s="215"/>
      <c r="AD54" s="169"/>
      <c r="AE54" s="215"/>
      <c r="AF54" s="169"/>
      <c r="AG54" s="170"/>
      <c r="AH54" s="214"/>
      <c r="AI54" s="215"/>
      <c r="AJ54" s="169"/>
      <c r="AK54" s="215"/>
      <c r="AL54" s="169"/>
      <c r="AM54" s="170"/>
      <c r="AN54" s="214">
        <v>120</v>
      </c>
      <c r="AO54" s="215"/>
      <c r="AP54" s="169">
        <v>60</v>
      </c>
      <c r="AQ54" s="215"/>
      <c r="AR54" s="169">
        <v>3</v>
      </c>
      <c r="AS54" s="170"/>
      <c r="AT54" s="214"/>
      <c r="AU54" s="215"/>
      <c r="AV54" s="169"/>
      <c r="AW54" s="215"/>
      <c r="AX54" s="169"/>
      <c r="AY54" s="170"/>
      <c r="AZ54" s="214"/>
      <c r="BA54" s="215"/>
      <c r="BB54" s="169"/>
      <c r="BC54" s="215"/>
      <c r="BD54" s="169"/>
      <c r="BE54" s="170"/>
      <c r="BF54" s="214">
        <f t="shared" si="60"/>
        <v>3</v>
      </c>
      <c r="BG54" s="170"/>
      <c r="BH54" s="557" t="s">
        <v>209</v>
      </c>
      <c r="BI54" s="558"/>
      <c r="BJ54" s="559"/>
      <c r="BK54" s="1"/>
      <c r="BL54" s="101">
        <f t="shared" si="57"/>
        <v>60</v>
      </c>
      <c r="BM54" s="1"/>
    </row>
    <row r="55" spans="1:65" s="25" customFormat="1" ht="64.5" customHeight="1" x14ac:dyDescent="0.5">
      <c r="A55" s="128" t="s">
        <v>213</v>
      </c>
      <c r="B55" s="301" t="s">
        <v>214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3"/>
      <c r="P55" s="297"/>
      <c r="Q55" s="298"/>
      <c r="R55" s="281"/>
      <c r="S55" s="282"/>
      <c r="T55" s="255"/>
      <c r="U55" s="256"/>
      <c r="V55" s="299">
        <f>SUM(V56,V57)</f>
        <v>534</v>
      </c>
      <c r="W55" s="296"/>
      <c r="X55" s="295">
        <f t="shared" ref="X55" si="86">SUM(X56,X57)</f>
        <v>208</v>
      </c>
      <c r="Y55" s="282"/>
      <c r="Z55" s="299">
        <f t="shared" ref="Z55" si="87">SUM(Z56,Z57)</f>
        <v>108</v>
      </c>
      <c r="AA55" s="282"/>
      <c r="AB55" s="300">
        <f t="shared" ref="AB55" si="88">SUM(AB56,AB57)</f>
        <v>100</v>
      </c>
      <c r="AC55" s="296"/>
      <c r="AD55" s="295">
        <f t="shared" ref="AD55" si="89">SUM(AD56,AD57)</f>
        <v>0</v>
      </c>
      <c r="AE55" s="282"/>
      <c r="AF55" s="300">
        <f t="shared" ref="AF55" si="90">SUM(AF56,AF57)</f>
        <v>0</v>
      </c>
      <c r="AG55" s="282"/>
      <c r="AH55" s="299">
        <f t="shared" ref="AH55" si="91">SUM(AH56,AH57)</f>
        <v>0</v>
      </c>
      <c r="AI55" s="296"/>
      <c r="AJ55" s="295">
        <f t="shared" ref="AJ55" si="92">SUM(AJ56,AJ57)</f>
        <v>0</v>
      </c>
      <c r="AK55" s="282"/>
      <c r="AL55" s="300">
        <f t="shared" ref="AL55" si="93">SUM(AL56,AL57)</f>
        <v>0</v>
      </c>
      <c r="AM55" s="282"/>
      <c r="AN55" s="299">
        <f t="shared" ref="AN55" si="94">SUM(AN56,AN57)</f>
        <v>336</v>
      </c>
      <c r="AO55" s="296"/>
      <c r="AP55" s="295">
        <f t="shared" ref="AP55" si="95">SUM(AP56,AP57)</f>
        <v>136</v>
      </c>
      <c r="AQ55" s="282"/>
      <c r="AR55" s="300">
        <f t="shared" ref="AR55" si="96">SUM(AR56,AR57)</f>
        <v>9</v>
      </c>
      <c r="AS55" s="282"/>
      <c r="AT55" s="299">
        <f t="shared" ref="AT55" si="97">SUM(AT56,AT57)</f>
        <v>198</v>
      </c>
      <c r="AU55" s="296"/>
      <c r="AV55" s="295">
        <f t="shared" ref="AV55" si="98">SUM(AV56,AV57)</f>
        <v>72</v>
      </c>
      <c r="AW55" s="282"/>
      <c r="AX55" s="300">
        <f t="shared" ref="AX55" si="99">SUM(AX56,AX57)</f>
        <v>6</v>
      </c>
      <c r="AY55" s="282"/>
      <c r="AZ55" s="281"/>
      <c r="BA55" s="282"/>
      <c r="BB55" s="255"/>
      <c r="BC55" s="282"/>
      <c r="BD55" s="255"/>
      <c r="BE55" s="256"/>
      <c r="BF55" s="361">
        <f t="shared" ref="BF55:BF56" si="100">SUM(AL55,AR55,AX55,BD55)</f>
        <v>15</v>
      </c>
      <c r="BG55" s="324"/>
      <c r="BH55" s="539"/>
      <c r="BI55" s="540"/>
      <c r="BJ55" s="541"/>
      <c r="BL55" s="101">
        <f t="shared" si="57"/>
        <v>208</v>
      </c>
    </row>
    <row r="56" spans="1:65" ht="64.5" customHeight="1" x14ac:dyDescent="0.5">
      <c r="A56" s="130" t="s">
        <v>215</v>
      </c>
      <c r="B56" s="195" t="s">
        <v>216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7"/>
      <c r="P56" s="304" t="s">
        <v>192</v>
      </c>
      <c r="Q56" s="305"/>
      <c r="R56" s="214">
        <v>2</v>
      </c>
      <c r="S56" s="215"/>
      <c r="T56" s="169"/>
      <c r="U56" s="170"/>
      <c r="V56" s="293">
        <f>SUM(AH56,AN56,AT56)</f>
        <v>120</v>
      </c>
      <c r="W56" s="262"/>
      <c r="X56" s="294">
        <f>SUM(AJ56,AP56,AV56)</f>
        <v>60</v>
      </c>
      <c r="Y56" s="215"/>
      <c r="Z56" s="214">
        <v>32</v>
      </c>
      <c r="AA56" s="215"/>
      <c r="AB56" s="262">
        <v>28</v>
      </c>
      <c r="AC56" s="215"/>
      <c r="AD56" s="169"/>
      <c r="AE56" s="215"/>
      <c r="AF56" s="169"/>
      <c r="AG56" s="170"/>
      <c r="AH56" s="214"/>
      <c r="AI56" s="215"/>
      <c r="AJ56" s="169"/>
      <c r="AK56" s="215"/>
      <c r="AL56" s="169"/>
      <c r="AM56" s="170"/>
      <c r="AN56" s="214">
        <v>120</v>
      </c>
      <c r="AO56" s="215"/>
      <c r="AP56" s="169">
        <v>60</v>
      </c>
      <c r="AQ56" s="215"/>
      <c r="AR56" s="169">
        <v>3</v>
      </c>
      <c r="AS56" s="170"/>
      <c r="AT56" s="214"/>
      <c r="AU56" s="262"/>
      <c r="AV56" s="169"/>
      <c r="AW56" s="215"/>
      <c r="AX56" s="262"/>
      <c r="AY56" s="170"/>
      <c r="AZ56" s="214"/>
      <c r="BA56" s="215"/>
      <c r="BB56" s="169"/>
      <c r="BC56" s="215"/>
      <c r="BD56" s="169"/>
      <c r="BE56" s="170"/>
      <c r="BF56" s="214">
        <f t="shared" si="100"/>
        <v>3</v>
      </c>
      <c r="BG56" s="170"/>
      <c r="BH56" s="557" t="s">
        <v>212</v>
      </c>
      <c r="BI56" s="558"/>
      <c r="BJ56" s="559"/>
      <c r="BK56" s="1"/>
      <c r="BL56" s="101">
        <f t="shared" si="57"/>
        <v>60</v>
      </c>
      <c r="BM56" s="1"/>
    </row>
    <row r="57" spans="1:65" ht="34.5" customHeight="1" x14ac:dyDescent="0.5">
      <c r="A57" s="306" t="s">
        <v>218</v>
      </c>
      <c r="B57" s="337" t="s">
        <v>219</v>
      </c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9"/>
      <c r="P57" s="204" t="s">
        <v>192</v>
      </c>
      <c r="Q57" s="205"/>
      <c r="R57" s="214"/>
      <c r="S57" s="215"/>
      <c r="T57" s="169"/>
      <c r="U57" s="170"/>
      <c r="V57" s="293">
        <f>SUM(V58:W59)</f>
        <v>414</v>
      </c>
      <c r="W57" s="215"/>
      <c r="X57" s="294">
        <f>SUM(X58:Y59)</f>
        <v>148</v>
      </c>
      <c r="Y57" s="170"/>
      <c r="Z57" s="294">
        <f t="shared" ref="Z57" si="101">SUM(Z58:AA59)</f>
        <v>76</v>
      </c>
      <c r="AA57" s="262"/>
      <c r="AB57" s="294">
        <f t="shared" ref="AB57" si="102">SUM(AB58:AC59)</f>
        <v>72</v>
      </c>
      <c r="AC57" s="215"/>
      <c r="AD57" s="294">
        <f t="shared" ref="AD57" si="103">SUM(AD58:AE59)</f>
        <v>0</v>
      </c>
      <c r="AE57" s="215"/>
      <c r="AF57" s="387">
        <f t="shared" ref="AF57" si="104">SUM(AF58:AG59)</f>
        <v>0</v>
      </c>
      <c r="AG57" s="170"/>
      <c r="AH57" s="294">
        <f t="shared" ref="AH57" si="105">SUM(AH58:AI59)</f>
        <v>0</v>
      </c>
      <c r="AI57" s="262"/>
      <c r="AJ57" s="294">
        <f t="shared" ref="AJ57" si="106">SUM(AJ58:AK59)</f>
        <v>0</v>
      </c>
      <c r="AK57" s="215"/>
      <c r="AL57" s="387">
        <f t="shared" ref="AL57" si="107">SUM(AL58:AM59)</f>
        <v>0</v>
      </c>
      <c r="AM57" s="170"/>
      <c r="AN57" s="316">
        <f t="shared" ref="AN57" si="108">SUM(AN58:AO59)</f>
        <v>216</v>
      </c>
      <c r="AO57" s="317"/>
      <c r="AP57" s="316">
        <f t="shared" ref="AP57" si="109">SUM(AP58:AQ59)</f>
        <v>76</v>
      </c>
      <c r="AQ57" s="385"/>
      <c r="AR57" s="314">
        <f t="shared" ref="AR57" si="110">SUM(AR58:AS59)</f>
        <v>6</v>
      </c>
      <c r="AS57" s="315"/>
      <c r="AT57" s="316">
        <f t="shared" ref="AT57" si="111">SUM(AT58:AU59)</f>
        <v>198</v>
      </c>
      <c r="AU57" s="317"/>
      <c r="AV57" s="316">
        <f t="shared" ref="AV57" si="112">SUM(AV58:AW59)</f>
        <v>72</v>
      </c>
      <c r="AW57" s="385"/>
      <c r="AX57" s="314">
        <f t="shared" ref="AX57" si="113">SUM(AX58:AY59)</f>
        <v>6</v>
      </c>
      <c r="AY57" s="315"/>
      <c r="AZ57" s="214"/>
      <c r="BA57" s="215"/>
      <c r="BB57" s="169"/>
      <c r="BC57" s="215"/>
      <c r="BD57" s="169"/>
      <c r="BE57" s="170"/>
      <c r="BF57" s="591">
        <f>SUM(AL58:AM59,AR58:AS59,AX58:AY59,BD58:BE59)</f>
        <v>12</v>
      </c>
      <c r="BG57" s="383"/>
      <c r="BH57" s="561" t="s">
        <v>217</v>
      </c>
      <c r="BI57" s="562"/>
      <c r="BJ57" s="563"/>
      <c r="BK57" s="1"/>
      <c r="BL57" s="101">
        <f t="shared" si="57"/>
        <v>148</v>
      </c>
      <c r="BM57" s="1"/>
    </row>
    <row r="58" spans="1:65" ht="34.5" customHeight="1" x14ac:dyDescent="0.5">
      <c r="A58" s="307"/>
      <c r="B58" s="340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2"/>
      <c r="P58" s="206"/>
      <c r="Q58" s="207"/>
      <c r="R58" s="214">
        <v>2</v>
      </c>
      <c r="S58" s="215"/>
      <c r="T58" s="169"/>
      <c r="U58" s="170"/>
      <c r="V58" s="293">
        <f>SUM(AH58,AN58,AT58)</f>
        <v>216</v>
      </c>
      <c r="W58" s="262"/>
      <c r="X58" s="294">
        <f>SUM(AJ58,AP58,AV58)</f>
        <v>76</v>
      </c>
      <c r="Y58" s="215"/>
      <c r="Z58" s="214">
        <v>40</v>
      </c>
      <c r="AA58" s="215"/>
      <c r="AB58" s="169">
        <v>36</v>
      </c>
      <c r="AC58" s="215"/>
      <c r="AD58" s="169"/>
      <c r="AE58" s="215"/>
      <c r="AF58" s="169"/>
      <c r="AG58" s="170"/>
      <c r="AH58" s="214"/>
      <c r="AI58" s="215"/>
      <c r="AJ58" s="169"/>
      <c r="AK58" s="215"/>
      <c r="AL58" s="169"/>
      <c r="AM58" s="170"/>
      <c r="AN58" s="214">
        <v>216</v>
      </c>
      <c r="AO58" s="215"/>
      <c r="AP58" s="169">
        <v>76</v>
      </c>
      <c r="AQ58" s="215"/>
      <c r="AR58" s="169">
        <v>6</v>
      </c>
      <c r="AS58" s="170"/>
      <c r="AT58" s="214"/>
      <c r="AU58" s="262"/>
      <c r="AV58" s="169"/>
      <c r="AW58" s="215"/>
      <c r="AX58" s="262"/>
      <c r="AY58" s="170"/>
      <c r="AZ58" s="214"/>
      <c r="BA58" s="215"/>
      <c r="BB58" s="169"/>
      <c r="BC58" s="215"/>
      <c r="BD58" s="169"/>
      <c r="BE58" s="170"/>
      <c r="BF58" s="513"/>
      <c r="BG58" s="585"/>
      <c r="BH58" s="564"/>
      <c r="BI58" s="565"/>
      <c r="BJ58" s="566"/>
      <c r="BK58" s="1"/>
      <c r="BL58" s="101">
        <f t="shared" si="57"/>
        <v>76</v>
      </c>
      <c r="BM58" s="1"/>
    </row>
    <row r="59" spans="1:65" ht="34.5" customHeight="1" x14ac:dyDescent="0.5">
      <c r="A59" s="308"/>
      <c r="B59" s="343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5"/>
      <c r="P59" s="208"/>
      <c r="Q59" s="209"/>
      <c r="R59" s="214">
        <v>3</v>
      </c>
      <c r="S59" s="215"/>
      <c r="T59" s="169"/>
      <c r="U59" s="170"/>
      <c r="V59" s="293">
        <f>SUM(AH59,AN59,AT59)</f>
        <v>198</v>
      </c>
      <c r="W59" s="262"/>
      <c r="X59" s="294">
        <f>SUM(AJ59,AP59,AV59)</f>
        <v>72</v>
      </c>
      <c r="Y59" s="215"/>
      <c r="Z59" s="214">
        <v>36</v>
      </c>
      <c r="AA59" s="215"/>
      <c r="AB59" s="169">
        <v>36</v>
      </c>
      <c r="AC59" s="215"/>
      <c r="AD59" s="169"/>
      <c r="AE59" s="215"/>
      <c r="AF59" s="169"/>
      <c r="AG59" s="170"/>
      <c r="AH59" s="214"/>
      <c r="AI59" s="215"/>
      <c r="AJ59" s="169"/>
      <c r="AK59" s="215"/>
      <c r="AL59" s="169"/>
      <c r="AM59" s="170"/>
      <c r="AN59" s="214"/>
      <c r="AO59" s="215"/>
      <c r="AP59" s="169"/>
      <c r="AQ59" s="215"/>
      <c r="AR59" s="169"/>
      <c r="AS59" s="170"/>
      <c r="AT59" s="214">
        <v>198</v>
      </c>
      <c r="AU59" s="262"/>
      <c r="AV59" s="169">
        <v>72</v>
      </c>
      <c r="AW59" s="215"/>
      <c r="AX59" s="262">
        <v>6</v>
      </c>
      <c r="AY59" s="170"/>
      <c r="AZ59" s="214"/>
      <c r="BA59" s="215"/>
      <c r="BB59" s="169"/>
      <c r="BC59" s="215"/>
      <c r="BD59" s="169"/>
      <c r="BE59" s="170"/>
      <c r="BF59" s="319"/>
      <c r="BG59" s="335"/>
      <c r="BH59" s="567"/>
      <c r="BI59" s="568"/>
      <c r="BJ59" s="569"/>
      <c r="BK59" s="1"/>
      <c r="BL59" s="101">
        <f t="shared" si="57"/>
        <v>72</v>
      </c>
      <c r="BM59" s="1"/>
    </row>
    <row r="60" spans="1:65" s="25" customFormat="1" ht="34.5" customHeight="1" x14ac:dyDescent="0.5">
      <c r="A60" s="128" t="s">
        <v>221</v>
      </c>
      <c r="B60" s="301" t="s">
        <v>222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3"/>
      <c r="P60" s="297"/>
      <c r="Q60" s="298"/>
      <c r="R60" s="281"/>
      <c r="S60" s="282"/>
      <c r="T60" s="255"/>
      <c r="U60" s="256"/>
      <c r="V60" s="299">
        <f>SUM(V61,V62)</f>
        <v>396</v>
      </c>
      <c r="W60" s="296"/>
      <c r="X60" s="295">
        <f t="shared" ref="X60" si="114">SUM(X61,X62)</f>
        <v>136</v>
      </c>
      <c r="Y60" s="282"/>
      <c r="Z60" s="299">
        <f t="shared" ref="Z60" si="115">SUM(Z61,Z62)</f>
        <v>64</v>
      </c>
      <c r="AA60" s="282"/>
      <c r="AB60" s="295">
        <f t="shared" ref="AB60" si="116">SUM(AB61,AB62)</f>
        <v>32</v>
      </c>
      <c r="AC60" s="282"/>
      <c r="AD60" s="295">
        <f t="shared" ref="AD60" si="117">SUM(AD61,AD62)</f>
        <v>40</v>
      </c>
      <c r="AE60" s="282"/>
      <c r="AF60" s="300">
        <f t="shared" ref="AF60" si="118">SUM(AF61,AF62)</f>
        <v>0</v>
      </c>
      <c r="AG60" s="282"/>
      <c r="AH60" s="299">
        <f t="shared" ref="AH60" si="119">SUM(AH61,AH62)</f>
        <v>0</v>
      </c>
      <c r="AI60" s="296"/>
      <c r="AJ60" s="295">
        <f t="shared" ref="AJ60" si="120">SUM(AJ61,AJ62)</f>
        <v>0</v>
      </c>
      <c r="AK60" s="282"/>
      <c r="AL60" s="300">
        <f t="shared" ref="AL60" si="121">SUM(AL61,AL62)</f>
        <v>0</v>
      </c>
      <c r="AM60" s="282"/>
      <c r="AN60" s="299">
        <f t="shared" ref="AN60" si="122">SUM(AN61,AN62)</f>
        <v>0</v>
      </c>
      <c r="AO60" s="296"/>
      <c r="AP60" s="295">
        <f t="shared" ref="AP60" si="123">SUM(AP61,AP62)</f>
        <v>0</v>
      </c>
      <c r="AQ60" s="282"/>
      <c r="AR60" s="300">
        <f t="shared" ref="AR60" si="124">SUM(AR61,AR62)</f>
        <v>0</v>
      </c>
      <c r="AS60" s="282"/>
      <c r="AT60" s="299">
        <f t="shared" ref="AT60" si="125">SUM(AT61,AT62)</f>
        <v>396</v>
      </c>
      <c r="AU60" s="296"/>
      <c r="AV60" s="295">
        <f t="shared" ref="AV60" si="126">SUM(AV61,AV62)</f>
        <v>136</v>
      </c>
      <c r="AW60" s="282"/>
      <c r="AX60" s="300">
        <f t="shared" ref="AX60" si="127">SUM(AX61,AX62)</f>
        <v>12</v>
      </c>
      <c r="AY60" s="282"/>
      <c r="AZ60" s="281"/>
      <c r="BA60" s="282"/>
      <c r="BB60" s="255"/>
      <c r="BC60" s="282"/>
      <c r="BD60" s="255"/>
      <c r="BE60" s="256"/>
      <c r="BF60" s="361">
        <f t="shared" ref="BF60:BF62" si="128">SUM(AL60,AR60,AX60,BD60)</f>
        <v>12</v>
      </c>
      <c r="BG60" s="324"/>
      <c r="BH60" s="539"/>
      <c r="BI60" s="540"/>
      <c r="BJ60" s="541"/>
      <c r="BL60" s="101">
        <f t="shared" si="57"/>
        <v>136</v>
      </c>
    </row>
    <row r="61" spans="1:65" ht="64.5" customHeight="1" x14ac:dyDescent="0.5">
      <c r="A61" s="130" t="s">
        <v>223</v>
      </c>
      <c r="B61" s="195" t="s">
        <v>225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7"/>
      <c r="P61" s="304" t="s">
        <v>192</v>
      </c>
      <c r="Q61" s="305"/>
      <c r="R61" s="214">
        <v>3</v>
      </c>
      <c r="S61" s="215"/>
      <c r="T61" s="169"/>
      <c r="U61" s="170"/>
      <c r="V61" s="293">
        <f>SUM(AH61,AN61,AT61)</f>
        <v>198</v>
      </c>
      <c r="W61" s="262"/>
      <c r="X61" s="294">
        <f>SUM(AJ61,AP61,AV61)</f>
        <v>68</v>
      </c>
      <c r="Y61" s="215"/>
      <c r="Z61" s="214">
        <v>32</v>
      </c>
      <c r="AA61" s="215"/>
      <c r="AB61" s="169">
        <v>16</v>
      </c>
      <c r="AC61" s="215"/>
      <c r="AD61" s="169">
        <v>20</v>
      </c>
      <c r="AE61" s="215"/>
      <c r="AF61" s="169"/>
      <c r="AG61" s="170"/>
      <c r="AH61" s="214"/>
      <c r="AI61" s="215"/>
      <c r="AJ61" s="169"/>
      <c r="AK61" s="215"/>
      <c r="AL61" s="169"/>
      <c r="AM61" s="170"/>
      <c r="AN61" s="214"/>
      <c r="AO61" s="215"/>
      <c r="AP61" s="169"/>
      <c r="AQ61" s="215"/>
      <c r="AR61" s="169"/>
      <c r="AS61" s="170"/>
      <c r="AT61" s="214">
        <v>198</v>
      </c>
      <c r="AU61" s="215"/>
      <c r="AV61" s="169">
        <v>68</v>
      </c>
      <c r="AW61" s="215"/>
      <c r="AX61" s="169">
        <v>6</v>
      </c>
      <c r="AY61" s="170"/>
      <c r="AZ61" s="214"/>
      <c r="BA61" s="215"/>
      <c r="BB61" s="169"/>
      <c r="BC61" s="215"/>
      <c r="BD61" s="169"/>
      <c r="BE61" s="170"/>
      <c r="BF61" s="214">
        <f t="shared" si="128"/>
        <v>6</v>
      </c>
      <c r="BG61" s="170"/>
      <c r="BH61" s="557" t="s">
        <v>220</v>
      </c>
      <c r="BI61" s="558"/>
      <c r="BJ61" s="559"/>
      <c r="BK61" s="1"/>
      <c r="BL61" s="101">
        <f t="shared" si="57"/>
        <v>68</v>
      </c>
      <c r="BM61" s="1"/>
    </row>
    <row r="62" spans="1:65" ht="64.5" customHeight="1" x14ac:dyDescent="0.5">
      <c r="A62" s="130" t="s">
        <v>224</v>
      </c>
      <c r="B62" s="195" t="s">
        <v>227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7"/>
      <c r="P62" s="304" t="s">
        <v>192</v>
      </c>
      <c r="Q62" s="305"/>
      <c r="R62" s="214">
        <v>3</v>
      </c>
      <c r="S62" s="215"/>
      <c r="T62" s="169"/>
      <c r="U62" s="170"/>
      <c r="V62" s="293">
        <f>SUM(AH62,AN62,AT62)</f>
        <v>198</v>
      </c>
      <c r="W62" s="262"/>
      <c r="X62" s="294">
        <f>SUM(AJ62,AP62,AV62)</f>
        <v>68</v>
      </c>
      <c r="Y62" s="215"/>
      <c r="Z62" s="214">
        <v>32</v>
      </c>
      <c r="AA62" s="215"/>
      <c r="AB62" s="169">
        <v>16</v>
      </c>
      <c r="AC62" s="215"/>
      <c r="AD62" s="169">
        <v>20</v>
      </c>
      <c r="AE62" s="215"/>
      <c r="AF62" s="169"/>
      <c r="AG62" s="170"/>
      <c r="AH62" s="214"/>
      <c r="AI62" s="215"/>
      <c r="AJ62" s="169"/>
      <c r="AK62" s="215"/>
      <c r="AL62" s="169"/>
      <c r="AM62" s="170"/>
      <c r="AN62" s="214"/>
      <c r="AO62" s="215"/>
      <c r="AP62" s="169"/>
      <c r="AQ62" s="215"/>
      <c r="AR62" s="169"/>
      <c r="AS62" s="170"/>
      <c r="AT62" s="214">
        <v>198</v>
      </c>
      <c r="AU62" s="215"/>
      <c r="AV62" s="169">
        <v>68</v>
      </c>
      <c r="AW62" s="215"/>
      <c r="AX62" s="169">
        <v>6</v>
      </c>
      <c r="AY62" s="170"/>
      <c r="AZ62" s="214"/>
      <c r="BA62" s="215"/>
      <c r="BB62" s="169"/>
      <c r="BC62" s="215"/>
      <c r="BD62" s="169"/>
      <c r="BE62" s="170"/>
      <c r="BF62" s="214">
        <f t="shared" si="128"/>
        <v>6</v>
      </c>
      <c r="BG62" s="170"/>
      <c r="BH62" s="557" t="s">
        <v>226</v>
      </c>
      <c r="BI62" s="558"/>
      <c r="BJ62" s="559"/>
      <c r="BK62" s="1"/>
      <c r="BL62" s="101">
        <f t="shared" si="57"/>
        <v>68</v>
      </c>
      <c r="BM62" s="1"/>
    </row>
    <row r="63" spans="1:65" s="25" customFormat="1" ht="33" customHeight="1" x14ac:dyDescent="0.5">
      <c r="A63" s="128" t="s">
        <v>229</v>
      </c>
      <c r="B63" s="301" t="s">
        <v>230</v>
      </c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3"/>
      <c r="P63" s="297"/>
      <c r="Q63" s="298"/>
      <c r="R63" s="281"/>
      <c r="S63" s="282"/>
      <c r="T63" s="255"/>
      <c r="U63" s="256"/>
      <c r="V63" s="299">
        <f>SUM(V66,V65)</f>
        <v>414</v>
      </c>
      <c r="W63" s="296"/>
      <c r="X63" s="295">
        <f t="shared" ref="X63" si="129">SUM(X66,X65)</f>
        <v>140</v>
      </c>
      <c r="Y63" s="282"/>
      <c r="Z63" s="299">
        <f t="shared" ref="Z63" si="130">SUM(Z66,Z65)</f>
        <v>68</v>
      </c>
      <c r="AA63" s="282"/>
      <c r="AB63" s="300">
        <f t="shared" ref="AB63" si="131">SUM(AB66,AB65)</f>
        <v>52</v>
      </c>
      <c r="AC63" s="296"/>
      <c r="AD63" s="295">
        <f t="shared" ref="AD63" si="132">SUM(AD66,AD65)</f>
        <v>20</v>
      </c>
      <c r="AE63" s="282"/>
      <c r="AF63" s="300">
        <f t="shared" ref="AF63" si="133">SUM(AF66,AF65)</f>
        <v>0</v>
      </c>
      <c r="AG63" s="282"/>
      <c r="AH63" s="299">
        <f t="shared" ref="AH63" si="134">SUM(AH66,AH65)</f>
        <v>0</v>
      </c>
      <c r="AI63" s="296"/>
      <c r="AJ63" s="295">
        <f t="shared" ref="AJ63" si="135">SUM(AJ66,AJ65)</f>
        <v>0</v>
      </c>
      <c r="AK63" s="282"/>
      <c r="AL63" s="300">
        <f t="shared" ref="AL63" si="136">SUM(AL66,AL65)</f>
        <v>0</v>
      </c>
      <c r="AM63" s="282"/>
      <c r="AN63" s="299">
        <f t="shared" ref="AN63" si="137">SUM(AN66,AN65)</f>
        <v>216</v>
      </c>
      <c r="AO63" s="296"/>
      <c r="AP63" s="295">
        <f t="shared" ref="AP63" si="138">SUM(AP66,AP65)</f>
        <v>72</v>
      </c>
      <c r="AQ63" s="282"/>
      <c r="AR63" s="300">
        <f t="shared" ref="AR63" si="139">SUM(AR66,AR65)</f>
        <v>6</v>
      </c>
      <c r="AS63" s="282"/>
      <c r="AT63" s="299">
        <f t="shared" ref="AT63" si="140">SUM(AT66,AT65)</f>
        <v>198</v>
      </c>
      <c r="AU63" s="296"/>
      <c r="AV63" s="295">
        <f t="shared" ref="AV63" si="141">SUM(AV66,AV65)</f>
        <v>68</v>
      </c>
      <c r="AW63" s="282"/>
      <c r="AX63" s="300">
        <f t="shared" ref="AX63" si="142">SUM(AX66,AX65)</f>
        <v>6</v>
      </c>
      <c r="AY63" s="282"/>
      <c r="AZ63" s="281"/>
      <c r="BA63" s="282"/>
      <c r="BB63" s="255"/>
      <c r="BC63" s="282"/>
      <c r="BD63" s="255"/>
      <c r="BE63" s="256"/>
      <c r="BF63" s="281">
        <f t="shared" ref="BF63" si="143">SUM(AL63,AR63,AX63,BD63)</f>
        <v>12</v>
      </c>
      <c r="BG63" s="256"/>
      <c r="BH63" s="539"/>
      <c r="BI63" s="540"/>
      <c r="BJ63" s="541"/>
      <c r="BL63" s="101">
        <f t="shared" si="57"/>
        <v>140</v>
      </c>
    </row>
    <row r="64" spans="1:65" s="25" customFormat="1" ht="33" customHeight="1" x14ac:dyDescent="0.5">
      <c r="A64" s="128" t="s">
        <v>231</v>
      </c>
      <c r="B64" s="301" t="s">
        <v>238</v>
      </c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3"/>
      <c r="P64" s="297"/>
      <c r="Q64" s="298"/>
      <c r="R64" s="281"/>
      <c r="S64" s="282"/>
      <c r="T64" s="255"/>
      <c r="U64" s="256"/>
      <c r="V64" s="281"/>
      <c r="W64" s="296"/>
      <c r="X64" s="255"/>
      <c r="Y64" s="256"/>
      <c r="Z64" s="281"/>
      <c r="AA64" s="282"/>
      <c r="AB64" s="296"/>
      <c r="AC64" s="282"/>
      <c r="AD64" s="255"/>
      <c r="AE64" s="282"/>
      <c r="AF64" s="255"/>
      <c r="AG64" s="256"/>
      <c r="AH64" s="281"/>
      <c r="AI64" s="282"/>
      <c r="AJ64" s="255"/>
      <c r="AK64" s="282"/>
      <c r="AL64" s="255"/>
      <c r="AM64" s="256"/>
      <c r="AN64" s="281"/>
      <c r="AO64" s="282"/>
      <c r="AP64" s="255"/>
      <c r="AQ64" s="282"/>
      <c r="AR64" s="255"/>
      <c r="AS64" s="256"/>
      <c r="AT64" s="281"/>
      <c r="AU64" s="282"/>
      <c r="AV64" s="255"/>
      <c r="AW64" s="282"/>
      <c r="AX64" s="255"/>
      <c r="AY64" s="256"/>
      <c r="AZ64" s="281"/>
      <c r="BA64" s="282"/>
      <c r="BB64" s="255"/>
      <c r="BC64" s="282"/>
      <c r="BD64" s="255"/>
      <c r="BE64" s="256"/>
      <c r="BF64" s="214"/>
      <c r="BG64" s="170"/>
      <c r="BH64" s="539"/>
      <c r="BI64" s="540"/>
      <c r="BJ64" s="541"/>
      <c r="BL64" s="101">
        <f t="shared" si="57"/>
        <v>0</v>
      </c>
    </row>
    <row r="65" spans="1:66" s="115" customFormat="1" ht="63.75" customHeight="1" x14ac:dyDescent="0.5">
      <c r="A65" s="164" t="s">
        <v>232</v>
      </c>
      <c r="B65" s="195" t="s">
        <v>286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7"/>
      <c r="P65" s="304" t="s">
        <v>192</v>
      </c>
      <c r="Q65" s="305"/>
      <c r="R65" s="214">
        <v>2</v>
      </c>
      <c r="S65" s="215"/>
      <c r="T65" s="169"/>
      <c r="U65" s="170"/>
      <c r="V65" s="293">
        <f>SUM(AH65,AN65,AT65)</f>
        <v>216</v>
      </c>
      <c r="W65" s="262"/>
      <c r="X65" s="294">
        <f>SUM(AJ65,AP65,AV65)</f>
        <v>72</v>
      </c>
      <c r="Y65" s="215"/>
      <c r="Z65" s="214">
        <v>40</v>
      </c>
      <c r="AA65" s="215"/>
      <c r="AB65" s="262">
        <v>32</v>
      </c>
      <c r="AC65" s="215"/>
      <c r="AD65" s="169"/>
      <c r="AE65" s="215"/>
      <c r="AF65" s="169"/>
      <c r="AG65" s="170"/>
      <c r="AH65" s="214"/>
      <c r="AI65" s="215"/>
      <c r="AJ65" s="169"/>
      <c r="AK65" s="215"/>
      <c r="AL65" s="169"/>
      <c r="AM65" s="170"/>
      <c r="AN65" s="214">
        <v>216</v>
      </c>
      <c r="AO65" s="215"/>
      <c r="AP65" s="169">
        <v>72</v>
      </c>
      <c r="AQ65" s="215"/>
      <c r="AR65" s="169">
        <v>6</v>
      </c>
      <c r="AS65" s="170"/>
      <c r="AT65" s="214"/>
      <c r="AU65" s="215"/>
      <c r="AV65" s="169"/>
      <c r="AW65" s="215"/>
      <c r="AX65" s="169"/>
      <c r="AY65" s="170"/>
      <c r="AZ65" s="214"/>
      <c r="BA65" s="215"/>
      <c r="BB65" s="169"/>
      <c r="BC65" s="215"/>
      <c r="BD65" s="169"/>
      <c r="BE65" s="170"/>
      <c r="BF65" s="214">
        <f t="shared" ref="BF65:BF66" si="144">SUM(AL65,AR65,AX65,BD65)</f>
        <v>6</v>
      </c>
      <c r="BG65" s="170"/>
      <c r="BH65" s="557" t="s">
        <v>228</v>
      </c>
      <c r="BI65" s="558"/>
      <c r="BJ65" s="559"/>
      <c r="BL65" s="116">
        <f t="shared" si="57"/>
        <v>72</v>
      </c>
    </row>
    <row r="66" spans="1:66" s="115" customFormat="1" ht="63" customHeight="1" x14ac:dyDescent="0.5">
      <c r="A66" s="164" t="s">
        <v>233</v>
      </c>
      <c r="B66" s="195" t="s">
        <v>240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7"/>
      <c r="P66" s="304" t="s">
        <v>192</v>
      </c>
      <c r="Q66" s="305"/>
      <c r="R66" s="214"/>
      <c r="S66" s="215"/>
      <c r="T66" s="169">
        <v>3</v>
      </c>
      <c r="U66" s="170"/>
      <c r="V66" s="293">
        <f>SUM(AH66,AN66,AT66)</f>
        <v>198</v>
      </c>
      <c r="W66" s="262"/>
      <c r="X66" s="294">
        <f>SUM(AJ66,AP66,AV66)</f>
        <v>68</v>
      </c>
      <c r="Y66" s="215"/>
      <c r="Z66" s="214">
        <v>28</v>
      </c>
      <c r="AA66" s="215"/>
      <c r="AB66" s="262">
        <v>20</v>
      </c>
      <c r="AC66" s="215"/>
      <c r="AD66" s="169">
        <v>20</v>
      </c>
      <c r="AE66" s="215"/>
      <c r="AF66" s="169"/>
      <c r="AG66" s="170"/>
      <c r="AH66" s="214"/>
      <c r="AI66" s="215"/>
      <c r="AJ66" s="169"/>
      <c r="AK66" s="215"/>
      <c r="AL66" s="169"/>
      <c r="AM66" s="170"/>
      <c r="AN66" s="214"/>
      <c r="AO66" s="215"/>
      <c r="AP66" s="169"/>
      <c r="AQ66" s="215"/>
      <c r="AR66" s="169"/>
      <c r="AS66" s="170"/>
      <c r="AT66" s="214">
        <v>198</v>
      </c>
      <c r="AU66" s="215"/>
      <c r="AV66" s="169">
        <v>68</v>
      </c>
      <c r="AW66" s="215"/>
      <c r="AX66" s="169">
        <v>6</v>
      </c>
      <c r="AY66" s="170"/>
      <c r="AZ66" s="214"/>
      <c r="BA66" s="215"/>
      <c r="BB66" s="169"/>
      <c r="BC66" s="215"/>
      <c r="BD66" s="169"/>
      <c r="BE66" s="170"/>
      <c r="BF66" s="214">
        <f t="shared" si="144"/>
        <v>6</v>
      </c>
      <c r="BG66" s="170"/>
      <c r="BH66" s="557" t="s">
        <v>239</v>
      </c>
      <c r="BI66" s="558"/>
      <c r="BJ66" s="559"/>
      <c r="BL66" s="116">
        <f t="shared" si="57"/>
        <v>68</v>
      </c>
    </row>
    <row r="67" spans="1:66" s="25" customFormat="1" ht="66" customHeight="1" x14ac:dyDescent="0.5">
      <c r="A67" s="128" t="s">
        <v>234</v>
      </c>
      <c r="B67" s="301" t="s">
        <v>242</v>
      </c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3"/>
      <c r="P67" s="297"/>
      <c r="Q67" s="298"/>
      <c r="R67" s="281"/>
      <c r="S67" s="282"/>
      <c r="T67" s="255"/>
      <c r="U67" s="256"/>
      <c r="V67" s="281"/>
      <c r="W67" s="296"/>
      <c r="X67" s="255"/>
      <c r="Y67" s="256"/>
      <c r="Z67" s="281"/>
      <c r="AA67" s="282"/>
      <c r="AB67" s="296"/>
      <c r="AC67" s="282"/>
      <c r="AD67" s="255"/>
      <c r="AE67" s="282"/>
      <c r="AF67" s="255"/>
      <c r="AG67" s="256"/>
      <c r="AH67" s="281"/>
      <c r="AI67" s="282"/>
      <c r="AJ67" s="255"/>
      <c r="AK67" s="282"/>
      <c r="AL67" s="255"/>
      <c r="AM67" s="256"/>
      <c r="AN67" s="281"/>
      <c r="AO67" s="282"/>
      <c r="AP67" s="255"/>
      <c r="AQ67" s="282"/>
      <c r="AR67" s="255"/>
      <c r="AS67" s="256"/>
      <c r="AT67" s="281"/>
      <c r="AU67" s="282"/>
      <c r="AV67" s="255"/>
      <c r="AW67" s="282"/>
      <c r="AX67" s="255"/>
      <c r="AY67" s="256"/>
      <c r="AZ67" s="281"/>
      <c r="BA67" s="282"/>
      <c r="BB67" s="255"/>
      <c r="BC67" s="282"/>
      <c r="BD67" s="255"/>
      <c r="BE67" s="256"/>
      <c r="BF67" s="513"/>
      <c r="BG67" s="585"/>
      <c r="BH67" s="539"/>
      <c r="BI67" s="540"/>
      <c r="BJ67" s="541"/>
      <c r="BL67" s="101">
        <f t="shared" si="57"/>
        <v>0</v>
      </c>
    </row>
    <row r="68" spans="1:66" s="115" customFormat="1" ht="64.5" customHeight="1" x14ac:dyDescent="0.5">
      <c r="A68" s="164" t="s">
        <v>235</v>
      </c>
      <c r="B68" s="195" t="s">
        <v>243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7"/>
      <c r="P68" s="304" t="s">
        <v>193</v>
      </c>
      <c r="Q68" s="305"/>
      <c r="R68" s="214"/>
      <c r="S68" s="215"/>
      <c r="T68" s="169">
        <v>3</v>
      </c>
      <c r="U68" s="170"/>
      <c r="V68" s="293">
        <f>SUM(AH68,AN68,AT68)</f>
        <v>198</v>
      </c>
      <c r="W68" s="262"/>
      <c r="X68" s="294">
        <f>SUM(AJ68,AP68,AV68)</f>
        <v>68</v>
      </c>
      <c r="Y68" s="170"/>
      <c r="Z68" s="262">
        <v>28</v>
      </c>
      <c r="AA68" s="215"/>
      <c r="AB68" s="169">
        <v>20</v>
      </c>
      <c r="AC68" s="215"/>
      <c r="AD68" s="169">
        <v>20</v>
      </c>
      <c r="AE68" s="215"/>
      <c r="AF68" s="169"/>
      <c r="AG68" s="170"/>
      <c r="AH68" s="214"/>
      <c r="AI68" s="215"/>
      <c r="AJ68" s="169"/>
      <c r="AK68" s="215"/>
      <c r="AL68" s="169"/>
      <c r="AM68" s="170"/>
      <c r="AN68" s="214"/>
      <c r="AO68" s="215"/>
      <c r="AP68" s="169"/>
      <c r="AQ68" s="215"/>
      <c r="AR68" s="169"/>
      <c r="AS68" s="170"/>
      <c r="AT68" s="214">
        <v>198</v>
      </c>
      <c r="AU68" s="215"/>
      <c r="AV68" s="169">
        <v>68</v>
      </c>
      <c r="AW68" s="215"/>
      <c r="AX68" s="169">
        <v>6</v>
      </c>
      <c r="AY68" s="170"/>
      <c r="AZ68" s="214"/>
      <c r="BA68" s="215"/>
      <c r="BB68" s="169"/>
      <c r="BC68" s="215"/>
      <c r="BD68" s="169"/>
      <c r="BE68" s="170"/>
      <c r="BF68" s="214">
        <f>SUM(AL68,AR68,AX68,BD68)</f>
        <v>6</v>
      </c>
      <c r="BG68" s="170"/>
      <c r="BH68" s="557" t="s">
        <v>241</v>
      </c>
      <c r="BI68" s="558"/>
      <c r="BJ68" s="559"/>
      <c r="BL68" s="116">
        <f t="shared" si="57"/>
        <v>68</v>
      </c>
    </row>
    <row r="69" spans="1:66" s="115" customFormat="1" ht="94.5" customHeight="1" thickBot="1" x14ac:dyDescent="0.55000000000000004">
      <c r="A69" s="165" t="s">
        <v>236</v>
      </c>
      <c r="B69" s="198" t="s">
        <v>245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200"/>
      <c r="P69" s="435" t="s">
        <v>193</v>
      </c>
      <c r="Q69" s="436"/>
      <c r="R69" s="171">
        <v>2</v>
      </c>
      <c r="S69" s="172"/>
      <c r="T69" s="279"/>
      <c r="U69" s="280"/>
      <c r="V69" s="429">
        <f>SUM(AH69,AN69,AT69)</f>
        <v>216</v>
      </c>
      <c r="W69" s="384"/>
      <c r="X69" s="310">
        <f>SUM(AJ69,AP69,AV69)</f>
        <v>72</v>
      </c>
      <c r="Y69" s="280"/>
      <c r="Z69" s="384">
        <v>40</v>
      </c>
      <c r="AA69" s="172"/>
      <c r="AB69" s="279">
        <v>32</v>
      </c>
      <c r="AC69" s="172"/>
      <c r="AD69" s="279"/>
      <c r="AE69" s="172"/>
      <c r="AF69" s="279"/>
      <c r="AG69" s="280"/>
      <c r="AH69" s="171"/>
      <c r="AI69" s="172"/>
      <c r="AJ69" s="279"/>
      <c r="AK69" s="172"/>
      <c r="AL69" s="279"/>
      <c r="AM69" s="280"/>
      <c r="AN69" s="171">
        <v>216</v>
      </c>
      <c r="AO69" s="172"/>
      <c r="AP69" s="279">
        <v>72</v>
      </c>
      <c r="AQ69" s="172"/>
      <c r="AR69" s="279">
        <v>6</v>
      </c>
      <c r="AS69" s="280"/>
      <c r="AT69" s="171"/>
      <c r="AU69" s="172"/>
      <c r="AV69" s="279"/>
      <c r="AW69" s="172"/>
      <c r="AX69" s="279"/>
      <c r="AY69" s="280"/>
      <c r="AZ69" s="171"/>
      <c r="BA69" s="172"/>
      <c r="BB69" s="279"/>
      <c r="BC69" s="172"/>
      <c r="BD69" s="279"/>
      <c r="BE69" s="280"/>
      <c r="BF69" s="171">
        <f>SUM(AL69,AR69,AX69,BD69)</f>
        <v>6</v>
      </c>
      <c r="BG69" s="280"/>
      <c r="BH69" s="570" t="s">
        <v>244</v>
      </c>
      <c r="BI69" s="571"/>
      <c r="BJ69" s="572"/>
      <c r="BL69" s="116">
        <f t="shared" si="57"/>
        <v>72</v>
      </c>
    </row>
    <row r="70" spans="1:66" s="25" customFormat="1" ht="22.5" customHeight="1" thickBot="1" x14ac:dyDescent="0.55000000000000004">
      <c r="A70" s="107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8"/>
      <c r="Q70" s="108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9"/>
      <c r="BH70" s="109"/>
      <c r="BI70" s="109"/>
      <c r="BJ70" s="109"/>
      <c r="BL70" s="101">
        <f t="shared" si="57"/>
        <v>0</v>
      </c>
    </row>
    <row r="71" spans="1:66" ht="28.5" customHeight="1" thickBot="1" x14ac:dyDescent="0.6">
      <c r="A71" s="179" t="s">
        <v>45</v>
      </c>
      <c r="B71" s="179" t="s">
        <v>44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1"/>
      <c r="P71" s="188" t="s">
        <v>133</v>
      </c>
      <c r="Q71" s="189"/>
      <c r="R71" s="188" t="s">
        <v>43</v>
      </c>
      <c r="S71" s="189"/>
      <c r="T71" s="439" t="s">
        <v>42</v>
      </c>
      <c r="U71" s="440"/>
      <c r="V71" s="471" t="s">
        <v>171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86"/>
      <c r="AH71" s="490" t="s">
        <v>41</v>
      </c>
      <c r="AI71" s="491"/>
      <c r="AJ71" s="491"/>
      <c r="AK71" s="491"/>
      <c r="AL71" s="491"/>
      <c r="AM71" s="491"/>
      <c r="AN71" s="491"/>
      <c r="AO71" s="491"/>
      <c r="AP71" s="491"/>
      <c r="AQ71" s="491"/>
      <c r="AR71" s="491"/>
      <c r="AS71" s="491"/>
      <c r="AT71" s="491"/>
      <c r="AU71" s="491"/>
      <c r="AV71" s="491"/>
      <c r="AW71" s="491"/>
      <c r="AX71" s="491"/>
      <c r="AY71" s="491"/>
      <c r="AZ71" s="491"/>
      <c r="BA71" s="491"/>
      <c r="BB71" s="491"/>
      <c r="BC71" s="491"/>
      <c r="BD71" s="491"/>
      <c r="BE71" s="492"/>
      <c r="BF71" s="188" t="s">
        <v>291</v>
      </c>
      <c r="BG71" s="440"/>
      <c r="BH71" s="546" t="s">
        <v>40</v>
      </c>
      <c r="BI71" s="547"/>
      <c r="BJ71" s="548"/>
      <c r="BK71" s="11"/>
      <c r="BL71" s="101">
        <f t="shared" si="57"/>
        <v>0</v>
      </c>
      <c r="BM71" s="1"/>
    </row>
    <row r="72" spans="1:66" ht="30" customHeight="1" thickBot="1" x14ac:dyDescent="0.6">
      <c r="A72" s="275"/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4"/>
      <c r="P72" s="190"/>
      <c r="Q72" s="191"/>
      <c r="R72" s="190"/>
      <c r="S72" s="191"/>
      <c r="T72" s="441"/>
      <c r="U72" s="442"/>
      <c r="V72" s="188" t="s">
        <v>39</v>
      </c>
      <c r="W72" s="189"/>
      <c r="X72" s="439" t="s">
        <v>38</v>
      </c>
      <c r="Y72" s="440"/>
      <c r="Z72" s="471" t="s">
        <v>37</v>
      </c>
      <c r="AA72" s="253"/>
      <c r="AB72" s="253"/>
      <c r="AC72" s="253"/>
      <c r="AD72" s="253"/>
      <c r="AE72" s="253"/>
      <c r="AF72" s="253"/>
      <c r="AG72" s="286"/>
      <c r="AH72" s="536" t="s">
        <v>36</v>
      </c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8"/>
      <c r="AT72" s="536" t="s">
        <v>35</v>
      </c>
      <c r="AU72" s="537"/>
      <c r="AV72" s="537"/>
      <c r="AW72" s="537"/>
      <c r="AX72" s="537"/>
      <c r="AY72" s="537"/>
      <c r="AZ72" s="537"/>
      <c r="BA72" s="537"/>
      <c r="BB72" s="537"/>
      <c r="BC72" s="537"/>
      <c r="BD72" s="537"/>
      <c r="BE72" s="538"/>
      <c r="BF72" s="190"/>
      <c r="BG72" s="442"/>
      <c r="BH72" s="549"/>
      <c r="BI72" s="550"/>
      <c r="BJ72" s="551"/>
      <c r="BK72" s="11"/>
      <c r="BL72" s="101">
        <f t="shared" si="57"/>
        <v>0</v>
      </c>
      <c r="BM72" s="1"/>
    </row>
    <row r="73" spans="1:66" ht="63.75" customHeight="1" thickBot="1" x14ac:dyDescent="0.6">
      <c r="A73" s="275"/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4"/>
      <c r="P73" s="190"/>
      <c r="Q73" s="191"/>
      <c r="R73" s="190"/>
      <c r="S73" s="191"/>
      <c r="T73" s="441"/>
      <c r="U73" s="442"/>
      <c r="V73" s="190"/>
      <c r="W73" s="191"/>
      <c r="X73" s="441"/>
      <c r="Y73" s="442"/>
      <c r="Z73" s="472" t="s">
        <v>34</v>
      </c>
      <c r="AA73" s="446"/>
      <c r="AB73" s="473" t="s">
        <v>33</v>
      </c>
      <c r="AC73" s="189"/>
      <c r="AD73" s="445" t="s">
        <v>32</v>
      </c>
      <c r="AE73" s="446"/>
      <c r="AF73" s="439" t="s">
        <v>31</v>
      </c>
      <c r="AG73" s="440"/>
      <c r="AH73" s="448" t="s">
        <v>30</v>
      </c>
      <c r="AI73" s="284"/>
      <c r="AJ73" s="284"/>
      <c r="AK73" s="284"/>
      <c r="AL73" s="284"/>
      <c r="AM73" s="285"/>
      <c r="AN73" s="448" t="s">
        <v>29</v>
      </c>
      <c r="AO73" s="284"/>
      <c r="AP73" s="284"/>
      <c r="AQ73" s="284"/>
      <c r="AR73" s="284"/>
      <c r="AS73" s="285"/>
      <c r="AT73" s="448" t="s">
        <v>148</v>
      </c>
      <c r="AU73" s="284"/>
      <c r="AV73" s="284"/>
      <c r="AW73" s="284"/>
      <c r="AX73" s="284"/>
      <c r="AY73" s="285"/>
      <c r="AZ73" s="426" t="s">
        <v>120</v>
      </c>
      <c r="BA73" s="427"/>
      <c r="BB73" s="427"/>
      <c r="BC73" s="427"/>
      <c r="BD73" s="427"/>
      <c r="BE73" s="428"/>
      <c r="BF73" s="190"/>
      <c r="BG73" s="442"/>
      <c r="BH73" s="549"/>
      <c r="BI73" s="550"/>
      <c r="BJ73" s="551"/>
      <c r="BK73" s="110"/>
      <c r="BL73" s="101">
        <f t="shared" si="57"/>
        <v>0</v>
      </c>
      <c r="BM73" s="1"/>
    </row>
    <row r="74" spans="1:66" ht="156.75" customHeight="1" thickBot="1" x14ac:dyDescent="0.6">
      <c r="A74" s="276"/>
      <c r="B74" s="185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7"/>
      <c r="P74" s="192"/>
      <c r="Q74" s="193"/>
      <c r="R74" s="192"/>
      <c r="S74" s="193"/>
      <c r="T74" s="443"/>
      <c r="U74" s="444"/>
      <c r="V74" s="192"/>
      <c r="W74" s="193"/>
      <c r="X74" s="443"/>
      <c r="Y74" s="444"/>
      <c r="Z74" s="192"/>
      <c r="AA74" s="447"/>
      <c r="AB74" s="443"/>
      <c r="AC74" s="193"/>
      <c r="AD74" s="447"/>
      <c r="AE74" s="447"/>
      <c r="AF74" s="443"/>
      <c r="AG74" s="444"/>
      <c r="AH74" s="258" t="s">
        <v>28</v>
      </c>
      <c r="AI74" s="259"/>
      <c r="AJ74" s="260" t="s">
        <v>27</v>
      </c>
      <c r="AK74" s="261"/>
      <c r="AL74" s="259" t="s">
        <v>26</v>
      </c>
      <c r="AM74" s="274"/>
      <c r="AN74" s="260" t="s">
        <v>28</v>
      </c>
      <c r="AO74" s="259"/>
      <c r="AP74" s="260" t="s">
        <v>27</v>
      </c>
      <c r="AQ74" s="261"/>
      <c r="AR74" s="259" t="s">
        <v>26</v>
      </c>
      <c r="AS74" s="274"/>
      <c r="AT74" s="260" t="s">
        <v>28</v>
      </c>
      <c r="AU74" s="259"/>
      <c r="AV74" s="260" t="s">
        <v>27</v>
      </c>
      <c r="AW74" s="261"/>
      <c r="AX74" s="259" t="s">
        <v>26</v>
      </c>
      <c r="AY74" s="274"/>
      <c r="AZ74" s="260" t="s">
        <v>28</v>
      </c>
      <c r="BA74" s="259"/>
      <c r="BB74" s="260" t="s">
        <v>27</v>
      </c>
      <c r="BC74" s="261"/>
      <c r="BD74" s="259" t="s">
        <v>26</v>
      </c>
      <c r="BE74" s="274"/>
      <c r="BF74" s="192"/>
      <c r="BG74" s="444"/>
      <c r="BH74" s="552"/>
      <c r="BI74" s="553"/>
      <c r="BJ74" s="554"/>
      <c r="BK74" s="11"/>
      <c r="BL74" s="101">
        <f t="shared" si="57"/>
        <v>0</v>
      </c>
      <c r="BM74" s="1"/>
    </row>
    <row r="75" spans="1:66" s="25" customFormat="1" ht="65.25" customHeight="1" thickBot="1" x14ac:dyDescent="0.55000000000000004">
      <c r="A75" s="156" t="s">
        <v>237</v>
      </c>
      <c r="B75" s="416" t="s">
        <v>122</v>
      </c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8"/>
      <c r="P75" s="488" t="s">
        <v>266</v>
      </c>
      <c r="Q75" s="489"/>
      <c r="R75" s="309"/>
      <c r="S75" s="278"/>
      <c r="T75" s="277">
        <v>1</v>
      </c>
      <c r="U75" s="430"/>
      <c r="V75" s="309">
        <v>108</v>
      </c>
      <c r="W75" s="278"/>
      <c r="X75" s="277">
        <v>56</v>
      </c>
      <c r="Y75" s="430"/>
      <c r="Z75" s="529">
        <v>30</v>
      </c>
      <c r="AA75" s="278"/>
      <c r="AB75" s="277"/>
      <c r="AC75" s="278"/>
      <c r="AD75" s="277">
        <v>26</v>
      </c>
      <c r="AE75" s="278"/>
      <c r="AF75" s="277"/>
      <c r="AG75" s="430"/>
      <c r="AH75" s="309">
        <v>108</v>
      </c>
      <c r="AI75" s="278"/>
      <c r="AJ75" s="277">
        <v>56</v>
      </c>
      <c r="AK75" s="278"/>
      <c r="AL75" s="277">
        <v>3</v>
      </c>
      <c r="AM75" s="430"/>
      <c r="AN75" s="309"/>
      <c r="AO75" s="278"/>
      <c r="AP75" s="277"/>
      <c r="AQ75" s="278"/>
      <c r="AR75" s="277"/>
      <c r="AS75" s="430"/>
      <c r="AT75" s="309"/>
      <c r="AU75" s="278"/>
      <c r="AV75" s="277"/>
      <c r="AW75" s="278"/>
      <c r="AX75" s="277"/>
      <c r="AY75" s="430"/>
      <c r="AZ75" s="309"/>
      <c r="BA75" s="278"/>
      <c r="BB75" s="277"/>
      <c r="BC75" s="278"/>
      <c r="BD75" s="277"/>
      <c r="BE75" s="430"/>
      <c r="BF75" s="309">
        <f t="shared" ref="BF75" si="145">SUM(AL75,AR75,AX75,BD75)</f>
        <v>3</v>
      </c>
      <c r="BG75" s="430"/>
      <c r="BH75" s="582" t="s">
        <v>246</v>
      </c>
      <c r="BI75" s="583"/>
      <c r="BJ75" s="584"/>
      <c r="BL75" s="101">
        <f>SUM(Z75:AG75)</f>
        <v>56</v>
      </c>
    </row>
    <row r="76" spans="1:66" ht="42" customHeight="1" thickBot="1" x14ac:dyDescent="0.55000000000000004">
      <c r="A76" s="129" t="s">
        <v>19</v>
      </c>
      <c r="B76" s="311" t="s">
        <v>149</v>
      </c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3"/>
      <c r="P76" s="177"/>
      <c r="Q76" s="178"/>
      <c r="R76" s="437"/>
      <c r="S76" s="438"/>
      <c r="T76" s="346"/>
      <c r="U76" s="289"/>
      <c r="V76" s="287" t="s">
        <v>172</v>
      </c>
      <c r="W76" s="220"/>
      <c r="X76" s="346" t="s">
        <v>150</v>
      </c>
      <c r="Y76" s="288"/>
      <c r="Z76" s="287" t="s">
        <v>151</v>
      </c>
      <c r="AA76" s="220"/>
      <c r="AB76" s="346" t="s">
        <v>152</v>
      </c>
      <c r="AC76" s="220"/>
      <c r="AD76" s="346" t="s">
        <v>153</v>
      </c>
      <c r="AE76" s="220"/>
      <c r="AF76" s="346" t="s">
        <v>154</v>
      </c>
      <c r="AG76" s="289"/>
      <c r="AH76" s="287" t="s">
        <v>155</v>
      </c>
      <c r="AI76" s="220"/>
      <c r="AJ76" s="346" t="s">
        <v>156</v>
      </c>
      <c r="AK76" s="220"/>
      <c r="AL76" s="424" t="s">
        <v>157</v>
      </c>
      <c r="AM76" s="425"/>
      <c r="AN76" s="287" t="s">
        <v>158</v>
      </c>
      <c r="AO76" s="220"/>
      <c r="AP76" s="346" t="s">
        <v>159</v>
      </c>
      <c r="AQ76" s="220"/>
      <c r="AR76" s="528" t="s">
        <v>160</v>
      </c>
      <c r="AS76" s="425"/>
      <c r="AT76" s="431"/>
      <c r="AU76" s="432"/>
      <c r="AV76" s="433"/>
      <c r="AW76" s="434"/>
      <c r="AX76" s="433"/>
      <c r="AY76" s="533"/>
      <c r="AZ76" s="437"/>
      <c r="BA76" s="438"/>
      <c r="BB76" s="527"/>
      <c r="BC76" s="438"/>
      <c r="BD76" s="527"/>
      <c r="BE76" s="532"/>
      <c r="BF76" s="287" t="s">
        <v>273</v>
      </c>
      <c r="BG76" s="289"/>
      <c r="BH76" s="448"/>
      <c r="BI76" s="284"/>
      <c r="BJ76" s="285"/>
      <c r="BL76" s="101">
        <f t="shared" si="57"/>
        <v>0</v>
      </c>
      <c r="BN76" s="40"/>
    </row>
    <row r="77" spans="1:66" ht="34.5" customHeight="1" x14ac:dyDescent="0.5">
      <c r="A77" s="318" t="s">
        <v>1</v>
      </c>
      <c r="B77" s="340" t="s">
        <v>262</v>
      </c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2"/>
      <c r="P77" s="177" t="s">
        <v>134</v>
      </c>
      <c r="Q77" s="178"/>
      <c r="R77" s="212"/>
      <c r="S77" s="213"/>
      <c r="T77" s="334"/>
      <c r="U77" s="335"/>
      <c r="V77" s="175" t="s">
        <v>173</v>
      </c>
      <c r="W77" s="176"/>
      <c r="X77" s="168" t="s">
        <v>162</v>
      </c>
      <c r="Y77" s="263"/>
      <c r="Z77" s="175" t="s">
        <v>163</v>
      </c>
      <c r="AA77" s="176"/>
      <c r="AB77" s="168"/>
      <c r="AC77" s="168"/>
      <c r="AD77" s="194"/>
      <c r="AE77" s="176"/>
      <c r="AF77" s="168" t="s">
        <v>154</v>
      </c>
      <c r="AG77" s="263"/>
      <c r="AH77" s="175"/>
      <c r="AI77" s="176"/>
      <c r="AJ77" s="168"/>
      <c r="AK77" s="168"/>
      <c r="AL77" s="194"/>
      <c r="AM77" s="263"/>
      <c r="AN77" s="175"/>
      <c r="AO77" s="176"/>
      <c r="AP77" s="168"/>
      <c r="AQ77" s="168"/>
      <c r="AR77" s="194"/>
      <c r="AS77" s="263"/>
      <c r="AT77" s="319"/>
      <c r="AU77" s="320"/>
      <c r="AV77" s="210"/>
      <c r="AW77" s="213"/>
      <c r="AX77" s="210"/>
      <c r="AY77" s="211"/>
      <c r="AZ77" s="212"/>
      <c r="BA77" s="213"/>
      <c r="BB77" s="210"/>
      <c r="BC77" s="213"/>
      <c r="BD77" s="210"/>
      <c r="BE77" s="211"/>
      <c r="BF77" s="480" t="s">
        <v>160</v>
      </c>
      <c r="BG77" s="482"/>
      <c r="BH77" s="588" t="s">
        <v>249</v>
      </c>
      <c r="BI77" s="589"/>
      <c r="BJ77" s="590"/>
      <c r="BL77" s="101">
        <f t="shared" si="57"/>
        <v>0</v>
      </c>
      <c r="BN77" s="40"/>
    </row>
    <row r="78" spans="1:66" ht="34.5" customHeight="1" x14ac:dyDescent="0.5">
      <c r="A78" s="307"/>
      <c r="B78" s="340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2"/>
      <c r="P78" s="206"/>
      <c r="Q78" s="207"/>
      <c r="R78" s="214"/>
      <c r="S78" s="215"/>
      <c r="T78" s="169" t="s">
        <v>121</v>
      </c>
      <c r="U78" s="170"/>
      <c r="V78" s="173" t="s">
        <v>164</v>
      </c>
      <c r="W78" s="169"/>
      <c r="X78" s="174" t="s">
        <v>165</v>
      </c>
      <c r="Y78" s="257"/>
      <c r="Z78" s="173" t="s">
        <v>169</v>
      </c>
      <c r="AA78" s="169"/>
      <c r="AB78" s="174"/>
      <c r="AC78" s="174"/>
      <c r="AD78" s="215"/>
      <c r="AE78" s="169"/>
      <c r="AF78" s="174" t="s">
        <v>170</v>
      </c>
      <c r="AG78" s="257"/>
      <c r="AH78" s="214" t="s">
        <v>164</v>
      </c>
      <c r="AI78" s="215"/>
      <c r="AJ78" s="174" t="s">
        <v>165</v>
      </c>
      <c r="AK78" s="174"/>
      <c r="AL78" s="414" t="s">
        <v>109</v>
      </c>
      <c r="AM78" s="415"/>
      <c r="AN78" s="173"/>
      <c r="AO78" s="169"/>
      <c r="AP78" s="174"/>
      <c r="AQ78" s="174"/>
      <c r="AR78" s="215"/>
      <c r="AS78" s="257"/>
      <c r="AT78" s="214"/>
      <c r="AU78" s="215"/>
      <c r="AV78" s="169"/>
      <c r="AW78" s="215"/>
      <c r="AX78" s="169"/>
      <c r="AY78" s="170"/>
      <c r="AZ78" s="214"/>
      <c r="BA78" s="215"/>
      <c r="BB78" s="169"/>
      <c r="BC78" s="215"/>
      <c r="BD78" s="169"/>
      <c r="BE78" s="170"/>
      <c r="BF78" s="513"/>
      <c r="BG78" s="585"/>
      <c r="BH78" s="564"/>
      <c r="BI78" s="565"/>
      <c r="BJ78" s="566"/>
      <c r="BL78" s="101">
        <f t="shared" si="57"/>
        <v>0</v>
      </c>
      <c r="BN78" s="40"/>
    </row>
    <row r="79" spans="1:66" ht="34.5" customHeight="1" x14ac:dyDescent="0.5">
      <c r="A79" s="308"/>
      <c r="B79" s="343"/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5"/>
      <c r="P79" s="208"/>
      <c r="Q79" s="209"/>
      <c r="R79" s="214" t="s">
        <v>161</v>
      </c>
      <c r="S79" s="215"/>
      <c r="T79" s="169"/>
      <c r="U79" s="170"/>
      <c r="V79" s="173" t="s">
        <v>280</v>
      </c>
      <c r="W79" s="169"/>
      <c r="X79" s="174" t="s">
        <v>165</v>
      </c>
      <c r="Y79" s="257"/>
      <c r="Z79" s="173" t="s">
        <v>169</v>
      </c>
      <c r="AA79" s="169"/>
      <c r="AB79" s="174"/>
      <c r="AC79" s="174"/>
      <c r="AD79" s="215"/>
      <c r="AE79" s="169"/>
      <c r="AF79" s="174" t="s">
        <v>170</v>
      </c>
      <c r="AG79" s="257"/>
      <c r="AH79" s="173"/>
      <c r="AI79" s="169"/>
      <c r="AJ79" s="174"/>
      <c r="AK79" s="174"/>
      <c r="AL79" s="215"/>
      <c r="AM79" s="257"/>
      <c r="AN79" s="173" t="s">
        <v>280</v>
      </c>
      <c r="AO79" s="169"/>
      <c r="AP79" s="174" t="s">
        <v>165</v>
      </c>
      <c r="AQ79" s="174"/>
      <c r="AR79" s="414" t="s">
        <v>109</v>
      </c>
      <c r="AS79" s="415"/>
      <c r="AT79" s="214"/>
      <c r="AU79" s="215"/>
      <c r="AV79" s="169"/>
      <c r="AW79" s="215"/>
      <c r="AX79" s="169"/>
      <c r="AY79" s="170"/>
      <c r="AZ79" s="214"/>
      <c r="BA79" s="215"/>
      <c r="BB79" s="169"/>
      <c r="BC79" s="215"/>
      <c r="BD79" s="169"/>
      <c r="BE79" s="170"/>
      <c r="BF79" s="319"/>
      <c r="BG79" s="335"/>
      <c r="BH79" s="567"/>
      <c r="BI79" s="568"/>
      <c r="BJ79" s="569"/>
      <c r="BL79" s="101">
        <f t="shared" si="57"/>
        <v>0</v>
      </c>
      <c r="BN79" s="40"/>
    </row>
    <row r="80" spans="1:66" ht="34.5" customHeight="1" x14ac:dyDescent="0.5">
      <c r="A80" s="306" t="s">
        <v>146</v>
      </c>
      <c r="B80" s="337" t="s">
        <v>263</v>
      </c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9"/>
      <c r="P80" s="204" t="s">
        <v>289</v>
      </c>
      <c r="Q80" s="205"/>
      <c r="R80" s="214"/>
      <c r="S80" s="215"/>
      <c r="T80" s="169"/>
      <c r="U80" s="170"/>
      <c r="V80" s="173" t="s">
        <v>174</v>
      </c>
      <c r="W80" s="169"/>
      <c r="X80" s="174" t="s">
        <v>153</v>
      </c>
      <c r="Y80" s="257"/>
      <c r="Z80" s="173"/>
      <c r="AA80" s="169"/>
      <c r="AB80" s="174"/>
      <c r="AC80" s="174"/>
      <c r="AD80" s="215" t="s">
        <v>153</v>
      </c>
      <c r="AE80" s="169"/>
      <c r="AF80" s="174"/>
      <c r="AG80" s="257"/>
      <c r="AH80" s="173"/>
      <c r="AI80" s="169"/>
      <c r="AJ80" s="174"/>
      <c r="AK80" s="174"/>
      <c r="AL80" s="414"/>
      <c r="AM80" s="415"/>
      <c r="AN80" s="173"/>
      <c r="AO80" s="169"/>
      <c r="AP80" s="174"/>
      <c r="AQ80" s="174"/>
      <c r="AR80" s="414"/>
      <c r="AS80" s="415"/>
      <c r="AT80" s="214"/>
      <c r="AU80" s="215"/>
      <c r="AV80" s="169"/>
      <c r="AW80" s="215"/>
      <c r="AX80" s="169"/>
      <c r="AY80" s="170"/>
      <c r="AZ80" s="214"/>
      <c r="BA80" s="215"/>
      <c r="BB80" s="169"/>
      <c r="BC80" s="215"/>
      <c r="BD80" s="334"/>
      <c r="BE80" s="335"/>
      <c r="BF80" s="513" t="s">
        <v>160</v>
      </c>
      <c r="BG80" s="585"/>
      <c r="BH80" s="561" t="s">
        <v>250</v>
      </c>
      <c r="BI80" s="562"/>
      <c r="BJ80" s="563"/>
      <c r="BL80" s="101">
        <f t="shared" si="57"/>
        <v>0</v>
      </c>
      <c r="BN80" s="40"/>
    </row>
    <row r="81" spans="1:67" ht="34.5" customHeight="1" x14ac:dyDescent="0.5">
      <c r="A81" s="307"/>
      <c r="B81" s="340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2"/>
      <c r="P81" s="206"/>
      <c r="Q81" s="207"/>
      <c r="R81" s="214"/>
      <c r="S81" s="215"/>
      <c r="T81" s="169" t="s">
        <v>121</v>
      </c>
      <c r="U81" s="170"/>
      <c r="V81" s="175" t="s">
        <v>166</v>
      </c>
      <c r="W81" s="176"/>
      <c r="X81" s="168" t="s">
        <v>167</v>
      </c>
      <c r="Y81" s="263"/>
      <c r="Z81" s="175"/>
      <c r="AA81" s="176"/>
      <c r="AB81" s="168"/>
      <c r="AC81" s="168"/>
      <c r="AD81" s="194" t="s">
        <v>167</v>
      </c>
      <c r="AE81" s="176"/>
      <c r="AF81" s="168"/>
      <c r="AG81" s="263"/>
      <c r="AH81" s="175" t="s">
        <v>166</v>
      </c>
      <c r="AI81" s="176"/>
      <c r="AJ81" s="168" t="s">
        <v>167</v>
      </c>
      <c r="AK81" s="168"/>
      <c r="AL81" s="202" t="s">
        <v>109</v>
      </c>
      <c r="AM81" s="203"/>
      <c r="AN81" s="175"/>
      <c r="AO81" s="176"/>
      <c r="AP81" s="168"/>
      <c r="AQ81" s="168"/>
      <c r="AR81" s="194"/>
      <c r="AS81" s="263"/>
      <c r="AT81" s="214"/>
      <c r="AU81" s="215"/>
      <c r="AV81" s="169"/>
      <c r="AW81" s="215"/>
      <c r="AX81" s="169"/>
      <c r="AY81" s="170"/>
      <c r="AZ81" s="214"/>
      <c r="BA81" s="215"/>
      <c r="BB81" s="169"/>
      <c r="BC81" s="215"/>
      <c r="BD81" s="169"/>
      <c r="BE81" s="170"/>
      <c r="BF81" s="513"/>
      <c r="BG81" s="585"/>
      <c r="BH81" s="564"/>
      <c r="BI81" s="565"/>
      <c r="BJ81" s="566"/>
      <c r="BL81" s="101">
        <f t="shared" si="57"/>
        <v>0</v>
      </c>
      <c r="BN81" s="40"/>
    </row>
    <row r="82" spans="1:67" ht="34.5" customHeight="1" x14ac:dyDescent="0.5">
      <c r="A82" s="308"/>
      <c r="B82" s="343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  <c r="P82" s="208"/>
      <c r="Q82" s="209"/>
      <c r="R82" s="214" t="s">
        <v>161</v>
      </c>
      <c r="S82" s="215"/>
      <c r="T82" s="169"/>
      <c r="U82" s="170"/>
      <c r="V82" s="173" t="s">
        <v>281</v>
      </c>
      <c r="W82" s="169"/>
      <c r="X82" s="174" t="s">
        <v>167</v>
      </c>
      <c r="Y82" s="257"/>
      <c r="Z82" s="173"/>
      <c r="AA82" s="169"/>
      <c r="AB82" s="174"/>
      <c r="AC82" s="174"/>
      <c r="AD82" s="215" t="s">
        <v>167</v>
      </c>
      <c r="AE82" s="169"/>
      <c r="AF82" s="174"/>
      <c r="AG82" s="257"/>
      <c r="AH82" s="173"/>
      <c r="AI82" s="169"/>
      <c r="AJ82" s="174"/>
      <c r="AK82" s="174"/>
      <c r="AL82" s="215"/>
      <c r="AM82" s="257"/>
      <c r="AN82" s="173" t="s">
        <v>281</v>
      </c>
      <c r="AO82" s="169"/>
      <c r="AP82" s="174" t="s">
        <v>167</v>
      </c>
      <c r="AQ82" s="174"/>
      <c r="AR82" s="414" t="s">
        <v>109</v>
      </c>
      <c r="AS82" s="415"/>
      <c r="AT82" s="214"/>
      <c r="AU82" s="215"/>
      <c r="AV82" s="169"/>
      <c r="AW82" s="215"/>
      <c r="AX82" s="169"/>
      <c r="AY82" s="170"/>
      <c r="AZ82" s="214"/>
      <c r="BA82" s="215"/>
      <c r="BB82" s="169"/>
      <c r="BC82" s="215"/>
      <c r="BD82" s="169"/>
      <c r="BE82" s="170"/>
      <c r="BF82" s="319"/>
      <c r="BG82" s="335"/>
      <c r="BH82" s="567"/>
      <c r="BI82" s="568"/>
      <c r="BJ82" s="569"/>
      <c r="BL82" s="101">
        <f t="shared" si="57"/>
        <v>0</v>
      </c>
      <c r="BN82" s="40"/>
    </row>
    <row r="83" spans="1:67" ht="40.5" customHeight="1" thickBot="1" x14ac:dyDescent="0.55000000000000004">
      <c r="A83" s="131" t="s">
        <v>147</v>
      </c>
      <c r="B83" s="198" t="s">
        <v>264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200"/>
      <c r="P83" s="435" t="s">
        <v>267</v>
      </c>
      <c r="Q83" s="436"/>
      <c r="R83" s="171"/>
      <c r="S83" s="172"/>
      <c r="T83" s="279" t="s">
        <v>121</v>
      </c>
      <c r="U83" s="280"/>
      <c r="V83" s="391" t="s">
        <v>282</v>
      </c>
      <c r="W83" s="167"/>
      <c r="X83" s="167" t="s">
        <v>168</v>
      </c>
      <c r="Y83" s="390"/>
      <c r="Z83" s="391" t="s">
        <v>152</v>
      </c>
      <c r="AA83" s="279"/>
      <c r="AB83" s="167" t="s">
        <v>152</v>
      </c>
      <c r="AC83" s="167"/>
      <c r="AD83" s="172"/>
      <c r="AE83" s="279"/>
      <c r="AF83" s="167"/>
      <c r="AG83" s="390"/>
      <c r="AH83" s="391" t="s">
        <v>282</v>
      </c>
      <c r="AI83" s="279"/>
      <c r="AJ83" s="167" t="s">
        <v>168</v>
      </c>
      <c r="AK83" s="167"/>
      <c r="AL83" s="422" t="s">
        <v>109</v>
      </c>
      <c r="AM83" s="423"/>
      <c r="AN83" s="391"/>
      <c r="AO83" s="279"/>
      <c r="AP83" s="167"/>
      <c r="AQ83" s="167"/>
      <c r="AR83" s="422"/>
      <c r="AS83" s="423"/>
      <c r="AT83" s="171"/>
      <c r="AU83" s="172"/>
      <c r="AV83" s="279"/>
      <c r="AW83" s="172"/>
      <c r="AX83" s="384"/>
      <c r="AY83" s="280"/>
      <c r="AZ83" s="171"/>
      <c r="BA83" s="172"/>
      <c r="BB83" s="279"/>
      <c r="BC83" s="172"/>
      <c r="BD83" s="525"/>
      <c r="BE83" s="507"/>
      <c r="BF83" s="513" t="s">
        <v>109</v>
      </c>
      <c r="BG83" s="585"/>
      <c r="BH83" s="570" t="s">
        <v>252</v>
      </c>
      <c r="BI83" s="571"/>
      <c r="BJ83" s="572"/>
      <c r="BL83" s="101">
        <f t="shared" si="57"/>
        <v>0</v>
      </c>
      <c r="BN83" s="40"/>
    </row>
    <row r="84" spans="1:67" ht="38.25" customHeight="1" thickBot="1" x14ac:dyDescent="0.55000000000000004">
      <c r="A84" s="400" t="s">
        <v>18</v>
      </c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2"/>
      <c r="V84" s="219">
        <f>SUM(V30,V43)</f>
        <v>3654</v>
      </c>
      <c r="W84" s="288"/>
      <c r="X84" s="349">
        <f>SUM(X30,X43)</f>
        <v>1226</v>
      </c>
      <c r="Y84" s="220"/>
      <c r="Z84" s="219">
        <f>SUM(Z30,Z43)</f>
        <v>574</v>
      </c>
      <c r="AA84" s="220"/>
      <c r="AB84" s="349">
        <f>SUM(AB30,AB43)</f>
        <v>376</v>
      </c>
      <c r="AC84" s="220"/>
      <c r="AD84" s="349">
        <f>SUM(AD30,AD43)</f>
        <v>276</v>
      </c>
      <c r="AE84" s="220"/>
      <c r="AF84" s="358">
        <f>SUM(AF30,AF43)</f>
        <v>0</v>
      </c>
      <c r="AG84" s="220"/>
      <c r="AH84" s="219">
        <f>SUM(AH30,AH43)</f>
        <v>1104</v>
      </c>
      <c r="AI84" s="220"/>
      <c r="AJ84" s="349">
        <f>SUM(AJ30,AJ43)</f>
        <v>438</v>
      </c>
      <c r="AK84" s="220"/>
      <c r="AL84" s="358">
        <f>SUM(AL30,AL43)</f>
        <v>30</v>
      </c>
      <c r="AM84" s="220"/>
      <c r="AN84" s="219">
        <f>SUM(AN30,AN43)</f>
        <v>1110</v>
      </c>
      <c r="AO84" s="220"/>
      <c r="AP84" s="349">
        <f>SUM(AP30,AP43)</f>
        <v>388</v>
      </c>
      <c r="AQ84" s="220"/>
      <c r="AR84" s="358">
        <f>SUM(AR30,AR43)</f>
        <v>30</v>
      </c>
      <c r="AS84" s="220"/>
      <c r="AT84" s="219">
        <f>SUM(AT30,AT43)</f>
        <v>1440</v>
      </c>
      <c r="AU84" s="220"/>
      <c r="AV84" s="349">
        <f>SUM(AV30,AV43)</f>
        <v>400</v>
      </c>
      <c r="AW84" s="220"/>
      <c r="AX84" s="358">
        <f>SUM(AX30,AX43)</f>
        <v>43</v>
      </c>
      <c r="AY84" s="220"/>
      <c r="AZ84" s="287">
        <f>SUM(AZ30,AZ43)</f>
        <v>0</v>
      </c>
      <c r="BA84" s="220"/>
      <c r="BB84" s="346">
        <f>SUM(BB30,BB43)</f>
        <v>0</v>
      </c>
      <c r="BC84" s="220"/>
      <c r="BD84" s="346">
        <f>SUM(BD30,BD43)</f>
        <v>0</v>
      </c>
      <c r="BE84" s="289"/>
      <c r="BF84" s="287">
        <f>SUM(BF30,BF43)</f>
        <v>103</v>
      </c>
      <c r="BG84" s="289"/>
      <c r="BH84" s="471"/>
      <c r="BI84" s="253"/>
      <c r="BJ84" s="286"/>
      <c r="BL84" s="111">
        <f>SUM(Z84:AG84)</f>
        <v>1226</v>
      </c>
      <c r="BM84" s="111"/>
      <c r="BN84" s="40"/>
    </row>
    <row r="85" spans="1:67" ht="38.25" customHeight="1" x14ac:dyDescent="0.5">
      <c r="A85" s="392" t="s">
        <v>17</v>
      </c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4"/>
      <c r="V85" s="405"/>
      <c r="W85" s="407"/>
      <c r="X85" s="403"/>
      <c r="Y85" s="404"/>
      <c r="Z85" s="405"/>
      <c r="AA85" s="406"/>
      <c r="AB85" s="403"/>
      <c r="AC85" s="406"/>
      <c r="AD85" s="403"/>
      <c r="AE85" s="406"/>
      <c r="AF85" s="407"/>
      <c r="AG85" s="404"/>
      <c r="AH85" s="405">
        <f>ROUND(AJ84/18,0)</f>
        <v>24</v>
      </c>
      <c r="AI85" s="407"/>
      <c r="AJ85" s="407"/>
      <c r="AK85" s="407"/>
      <c r="AL85" s="407"/>
      <c r="AM85" s="404"/>
      <c r="AN85" s="405">
        <f t="shared" ref="AN85" si="146">ROUND(AP84/18,0)</f>
        <v>22</v>
      </c>
      <c r="AO85" s="407"/>
      <c r="AP85" s="407"/>
      <c r="AQ85" s="407"/>
      <c r="AR85" s="407"/>
      <c r="AS85" s="404"/>
      <c r="AT85" s="405">
        <f>ROUND(AV84/17,0)</f>
        <v>24</v>
      </c>
      <c r="AU85" s="407"/>
      <c r="AV85" s="407"/>
      <c r="AW85" s="407"/>
      <c r="AX85" s="407"/>
      <c r="AY85" s="404"/>
      <c r="AZ85" s="212"/>
      <c r="BA85" s="531"/>
      <c r="BB85" s="531"/>
      <c r="BC85" s="531"/>
      <c r="BD85" s="531"/>
      <c r="BE85" s="211"/>
      <c r="BF85" s="212"/>
      <c r="BG85" s="211"/>
      <c r="BH85" s="212"/>
      <c r="BI85" s="531"/>
      <c r="BJ85" s="211"/>
      <c r="BL85" s="111">
        <f>SUM(AH84,AN84,AT84)</f>
        <v>3654</v>
      </c>
      <c r="BM85" s="111">
        <f>SUM(AJ84,AP84,AV84)</f>
        <v>1226</v>
      </c>
      <c r="BN85" s="40"/>
    </row>
    <row r="86" spans="1:67" ht="38.25" customHeight="1" x14ac:dyDescent="0.5">
      <c r="A86" s="419" t="s">
        <v>16</v>
      </c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1"/>
      <c r="V86" s="292">
        <f>SUM(AH86:AY86)</f>
        <v>14</v>
      </c>
      <c r="W86" s="273"/>
      <c r="X86" s="272"/>
      <c r="Y86" s="291"/>
      <c r="Z86" s="292"/>
      <c r="AA86" s="273"/>
      <c r="AB86" s="272"/>
      <c r="AC86" s="273"/>
      <c r="AD86" s="272"/>
      <c r="AE86" s="273"/>
      <c r="AF86" s="290"/>
      <c r="AG86" s="291"/>
      <c r="AH86" s="292">
        <f>SUMIF(R30:S67,"=1")</f>
        <v>5</v>
      </c>
      <c r="AI86" s="290"/>
      <c r="AJ86" s="290"/>
      <c r="AK86" s="290"/>
      <c r="AL86" s="290"/>
      <c r="AM86" s="291"/>
      <c r="AN86" s="292">
        <f>SUMIF(R31:S66,"=2")/2</f>
        <v>4</v>
      </c>
      <c r="AO86" s="290"/>
      <c r="AP86" s="290"/>
      <c r="AQ86" s="290"/>
      <c r="AR86" s="290"/>
      <c r="AS86" s="291"/>
      <c r="AT86" s="292">
        <f>SUMIF(R31:S66,"=3")/3</f>
        <v>5</v>
      </c>
      <c r="AU86" s="290"/>
      <c r="AV86" s="290"/>
      <c r="AW86" s="290"/>
      <c r="AX86" s="290"/>
      <c r="AY86" s="291"/>
      <c r="AZ86" s="214"/>
      <c r="BA86" s="262"/>
      <c r="BB86" s="262"/>
      <c r="BC86" s="262"/>
      <c r="BD86" s="262"/>
      <c r="BE86" s="170"/>
      <c r="BF86" s="319"/>
      <c r="BG86" s="335"/>
      <c r="BH86" s="319"/>
      <c r="BI86" s="336"/>
      <c r="BJ86" s="335"/>
      <c r="BL86" s="101">
        <f t="shared" si="57"/>
        <v>0</v>
      </c>
      <c r="BN86" s="40"/>
    </row>
    <row r="87" spans="1:67" ht="38.25" customHeight="1" thickBot="1" x14ac:dyDescent="0.55000000000000004">
      <c r="A87" s="408" t="s">
        <v>15</v>
      </c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10"/>
      <c r="V87" s="534">
        <f>SUM(AH87:AY87)</f>
        <v>9</v>
      </c>
      <c r="W87" s="535"/>
      <c r="X87" s="395"/>
      <c r="Y87" s="396"/>
      <c r="Z87" s="397"/>
      <c r="AA87" s="398"/>
      <c r="AB87" s="395"/>
      <c r="AC87" s="398"/>
      <c r="AD87" s="395"/>
      <c r="AE87" s="398"/>
      <c r="AF87" s="395"/>
      <c r="AG87" s="396"/>
      <c r="AH87" s="397">
        <f>SUMIF(T30:U66,"=1")+1</f>
        <v>4</v>
      </c>
      <c r="AI87" s="399"/>
      <c r="AJ87" s="399"/>
      <c r="AK87" s="399"/>
      <c r="AL87" s="399"/>
      <c r="AM87" s="396"/>
      <c r="AN87" s="397">
        <f>SUMIF(T31:U66,"=2")/2</f>
        <v>3</v>
      </c>
      <c r="AO87" s="399"/>
      <c r="AP87" s="399"/>
      <c r="AQ87" s="399"/>
      <c r="AR87" s="399"/>
      <c r="AS87" s="396"/>
      <c r="AT87" s="397">
        <f>SUMIF(T31:U66,"=3")/3</f>
        <v>2</v>
      </c>
      <c r="AU87" s="399"/>
      <c r="AV87" s="399"/>
      <c r="AW87" s="399"/>
      <c r="AX87" s="399"/>
      <c r="AY87" s="396"/>
      <c r="AZ87" s="171"/>
      <c r="BA87" s="384"/>
      <c r="BB87" s="384"/>
      <c r="BC87" s="384"/>
      <c r="BD87" s="384"/>
      <c r="BE87" s="280"/>
      <c r="BF87" s="505"/>
      <c r="BG87" s="507"/>
      <c r="BH87" s="171"/>
      <c r="BI87" s="384"/>
      <c r="BJ87" s="280"/>
      <c r="BL87" s="101">
        <f t="shared" si="57"/>
        <v>0</v>
      </c>
      <c r="BN87" s="40"/>
    </row>
    <row r="88" spans="1:67" ht="30" customHeight="1" thickBot="1" x14ac:dyDescent="0.6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27"/>
      <c r="S88" s="27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2"/>
      <c r="BE88" s="12"/>
      <c r="BF88" s="12"/>
      <c r="BG88" s="12"/>
      <c r="BH88" s="12"/>
      <c r="BI88" s="11"/>
      <c r="BL88" s="101">
        <f t="shared" si="57"/>
        <v>0</v>
      </c>
    </row>
    <row r="89" spans="1:67" ht="37.5" customHeight="1" thickBot="1" x14ac:dyDescent="0.6">
      <c r="A89" s="228" t="s">
        <v>14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30"/>
      <c r="W89" s="228" t="s">
        <v>13</v>
      </c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30"/>
      <c r="AS89" s="228" t="s">
        <v>12</v>
      </c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30"/>
      <c r="BK89" s="11"/>
      <c r="BN89" s="40"/>
      <c r="BO89" s="40"/>
    </row>
    <row r="90" spans="1:67" ht="64.5" customHeight="1" thickBot="1" x14ac:dyDescent="0.6">
      <c r="A90" s="471" t="s">
        <v>11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4"/>
      <c r="L90" s="252" t="s">
        <v>10</v>
      </c>
      <c r="M90" s="253"/>
      <c r="N90" s="254"/>
      <c r="O90" s="252" t="s">
        <v>9</v>
      </c>
      <c r="P90" s="253"/>
      <c r="Q90" s="254"/>
      <c r="R90" s="283" t="s">
        <v>8</v>
      </c>
      <c r="S90" s="284"/>
      <c r="T90" s="284"/>
      <c r="U90" s="284"/>
      <c r="V90" s="285"/>
      <c r="W90" s="471" t="s">
        <v>10</v>
      </c>
      <c r="X90" s="253"/>
      <c r="Y90" s="253"/>
      <c r="Z90" s="253"/>
      <c r="AA90" s="253"/>
      <c r="AB90" s="253"/>
      <c r="AC90" s="254"/>
      <c r="AD90" s="252" t="s">
        <v>9</v>
      </c>
      <c r="AE90" s="253"/>
      <c r="AF90" s="253"/>
      <c r="AG90" s="253"/>
      <c r="AH90" s="253"/>
      <c r="AI90" s="253"/>
      <c r="AJ90" s="254"/>
      <c r="AK90" s="283" t="s">
        <v>117</v>
      </c>
      <c r="AL90" s="284"/>
      <c r="AM90" s="284"/>
      <c r="AN90" s="284"/>
      <c r="AO90" s="284"/>
      <c r="AP90" s="284"/>
      <c r="AQ90" s="284"/>
      <c r="AR90" s="285"/>
      <c r="AS90" s="480" t="s">
        <v>7</v>
      </c>
      <c r="AT90" s="481"/>
      <c r="AU90" s="481"/>
      <c r="AV90" s="481"/>
      <c r="AW90" s="481"/>
      <c r="AX90" s="481"/>
      <c r="AY90" s="481"/>
      <c r="AZ90" s="481"/>
      <c r="BA90" s="481"/>
      <c r="BB90" s="481"/>
      <c r="BC90" s="481"/>
      <c r="BD90" s="481"/>
      <c r="BE90" s="481"/>
      <c r="BF90" s="481"/>
      <c r="BG90" s="481"/>
      <c r="BH90" s="481"/>
      <c r="BI90" s="481"/>
      <c r="BJ90" s="482"/>
      <c r="BK90" s="11"/>
      <c r="BN90" s="40"/>
      <c r="BO90" s="40"/>
    </row>
    <row r="91" spans="1:67" ht="37.5" customHeight="1" thickBot="1" x14ac:dyDescent="0.6">
      <c r="A91" s="471" t="s">
        <v>6</v>
      </c>
      <c r="B91" s="253"/>
      <c r="C91" s="253"/>
      <c r="D91" s="253"/>
      <c r="E91" s="253"/>
      <c r="F91" s="253"/>
      <c r="G91" s="253"/>
      <c r="H91" s="253"/>
      <c r="I91" s="253"/>
      <c r="J91" s="253"/>
      <c r="K91" s="254"/>
      <c r="L91" s="252">
        <v>4</v>
      </c>
      <c r="M91" s="253"/>
      <c r="N91" s="254"/>
      <c r="O91" s="252">
        <v>3</v>
      </c>
      <c r="P91" s="253"/>
      <c r="Q91" s="254"/>
      <c r="R91" s="252">
        <v>5</v>
      </c>
      <c r="S91" s="253"/>
      <c r="T91" s="253"/>
      <c r="U91" s="253"/>
      <c r="V91" s="286"/>
      <c r="W91" s="471">
        <v>4</v>
      </c>
      <c r="X91" s="253"/>
      <c r="Y91" s="253"/>
      <c r="Z91" s="253"/>
      <c r="AA91" s="253"/>
      <c r="AB91" s="253"/>
      <c r="AC91" s="254"/>
      <c r="AD91" s="252">
        <v>8</v>
      </c>
      <c r="AE91" s="253"/>
      <c r="AF91" s="253"/>
      <c r="AG91" s="253"/>
      <c r="AH91" s="253"/>
      <c r="AI91" s="253"/>
      <c r="AJ91" s="254"/>
      <c r="AK91" s="252">
        <v>12</v>
      </c>
      <c r="AL91" s="253"/>
      <c r="AM91" s="253"/>
      <c r="AN91" s="253"/>
      <c r="AO91" s="253"/>
      <c r="AP91" s="253"/>
      <c r="AQ91" s="253"/>
      <c r="AR91" s="286"/>
      <c r="AS91" s="505"/>
      <c r="AT91" s="506"/>
      <c r="AU91" s="506"/>
      <c r="AV91" s="506"/>
      <c r="AW91" s="506"/>
      <c r="AX91" s="506"/>
      <c r="AY91" s="506"/>
      <c r="AZ91" s="506"/>
      <c r="BA91" s="506"/>
      <c r="BB91" s="506"/>
      <c r="BC91" s="506"/>
      <c r="BD91" s="506"/>
      <c r="BE91" s="506"/>
      <c r="BF91" s="506"/>
      <c r="BG91" s="506"/>
      <c r="BH91" s="506"/>
      <c r="BI91" s="506"/>
      <c r="BJ91" s="507"/>
      <c r="BK91" s="11"/>
      <c r="BN91" s="40"/>
      <c r="BO91" s="40"/>
    </row>
    <row r="92" spans="1:67" ht="18.75" customHeight="1" x14ac:dyDescent="0.55000000000000004">
      <c r="A92" s="28"/>
      <c r="B92" s="28"/>
      <c r="C92" s="28"/>
      <c r="D92" s="28"/>
      <c r="E92" s="28"/>
      <c r="F92" s="28"/>
      <c r="G92" s="28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11"/>
    </row>
    <row r="93" spans="1:67" ht="30" customHeight="1" x14ac:dyDescent="0.55000000000000004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123" t="s">
        <v>111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30"/>
      <c r="BE93" s="30"/>
      <c r="BF93" s="30"/>
      <c r="BG93" s="30"/>
      <c r="BH93" s="30"/>
      <c r="BI93" s="11"/>
    </row>
    <row r="94" spans="1:67" ht="15" customHeight="1" thickBot="1" x14ac:dyDescent="0.6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27"/>
      <c r="S94" s="27"/>
      <c r="T94" s="11"/>
      <c r="U94" s="31"/>
      <c r="V94" s="99"/>
      <c r="W94" s="99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2"/>
      <c r="BE94" s="12"/>
      <c r="BF94" s="12"/>
      <c r="BG94" s="12"/>
      <c r="BH94" s="12"/>
      <c r="BI94" s="11"/>
    </row>
    <row r="95" spans="1:67" ht="96" customHeight="1" thickBot="1" x14ac:dyDescent="0.6">
      <c r="A95" s="493" t="s">
        <v>115</v>
      </c>
      <c r="B95" s="494"/>
      <c r="C95" s="494"/>
      <c r="D95" s="495"/>
      <c r="E95" s="287" t="s">
        <v>116</v>
      </c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9"/>
      <c r="BF95" s="493" t="s">
        <v>5</v>
      </c>
      <c r="BG95" s="494"/>
      <c r="BH95" s="494"/>
      <c r="BI95" s="494"/>
      <c r="BJ95" s="495"/>
      <c r="BK95" s="11"/>
      <c r="BN95" s="40"/>
      <c r="BO95" s="40"/>
    </row>
    <row r="96" spans="1:67" ht="61.5" customHeight="1" x14ac:dyDescent="0.55000000000000004">
      <c r="A96" s="233" t="s">
        <v>4</v>
      </c>
      <c r="B96" s="233"/>
      <c r="C96" s="233"/>
      <c r="D96" s="233"/>
      <c r="E96" s="216" t="s">
        <v>127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8"/>
      <c r="BF96" s="234" t="s">
        <v>124</v>
      </c>
      <c r="BG96" s="235"/>
      <c r="BH96" s="237"/>
      <c r="BI96" s="237"/>
      <c r="BJ96" s="238"/>
      <c r="BK96" s="11"/>
      <c r="BN96" s="40"/>
      <c r="BO96" s="40"/>
    </row>
    <row r="97" spans="1:78" s="134" customFormat="1" ht="61.5" customHeight="1" x14ac:dyDescent="0.25">
      <c r="A97" s="224" t="s">
        <v>197</v>
      </c>
      <c r="B97" s="224"/>
      <c r="C97" s="224"/>
      <c r="D97" s="224"/>
      <c r="E97" s="246" t="s">
        <v>247</v>
      </c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47"/>
      <c r="BD97" s="247"/>
      <c r="BE97" s="248"/>
      <c r="BF97" s="225" t="s">
        <v>187</v>
      </c>
      <c r="BG97" s="226"/>
      <c r="BH97" s="239"/>
      <c r="BI97" s="239"/>
      <c r="BJ97" s="240"/>
      <c r="BK97" s="132"/>
      <c r="BL97" s="133"/>
      <c r="BM97" s="133"/>
      <c r="BN97" s="133"/>
      <c r="BO97" s="133"/>
    </row>
    <row r="98" spans="1:78" s="134" customFormat="1" ht="61.5" customHeight="1" x14ac:dyDescent="0.25">
      <c r="A98" s="224" t="s">
        <v>246</v>
      </c>
      <c r="B98" s="224"/>
      <c r="C98" s="224"/>
      <c r="D98" s="224"/>
      <c r="E98" s="195" t="s">
        <v>248</v>
      </c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7"/>
      <c r="BF98" s="241" t="s">
        <v>237</v>
      </c>
      <c r="BG98" s="242"/>
      <c r="BH98" s="242"/>
      <c r="BI98" s="242"/>
      <c r="BJ98" s="243"/>
      <c r="BK98" s="132"/>
      <c r="BL98" s="133"/>
      <c r="BM98" s="133"/>
      <c r="BN98" s="133"/>
      <c r="BO98" s="133"/>
    </row>
    <row r="99" spans="1:78" s="134" customFormat="1" ht="61.5" customHeight="1" x14ac:dyDescent="0.25">
      <c r="A99" s="224" t="s">
        <v>249</v>
      </c>
      <c r="B99" s="224"/>
      <c r="C99" s="224"/>
      <c r="D99" s="224"/>
      <c r="E99" s="195" t="s">
        <v>128</v>
      </c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7"/>
      <c r="BF99" s="241" t="s">
        <v>1</v>
      </c>
      <c r="BG99" s="242"/>
      <c r="BH99" s="244"/>
      <c r="BI99" s="244"/>
      <c r="BJ99" s="245"/>
      <c r="BK99" s="132"/>
      <c r="BL99" s="133"/>
      <c r="BM99" s="133"/>
      <c r="BN99" s="133"/>
      <c r="BO99" s="133"/>
    </row>
    <row r="100" spans="1:78" s="134" customFormat="1" ht="61.5" customHeight="1" x14ac:dyDescent="0.25">
      <c r="A100" s="224" t="s">
        <v>250</v>
      </c>
      <c r="B100" s="224"/>
      <c r="C100" s="224"/>
      <c r="D100" s="224"/>
      <c r="E100" s="195" t="s">
        <v>251</v>
      </c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7"/>
      <c r="BF100" s="225" t="s">
        <v>146</v>
      </c>
      <c r="BG100" s="226"/>
      <c r="BH100" s="239"/>
      <c r="BI100" s="239"/>
      <c r="BJ100" s="240"/>
      <c r="BK100" s="132"/>
      <c r="BL100" s="133"/>
      <c r="BM100" s="133"/>
      <c r="BN100" s="133"/>
      <c r="BO100" s="133"/>
    </row>
    <row r="101" spans="1:78" ht="37.5" customHeight="1" x14ac:dyDescent="0.55000000000000004">
      <c r="A101" s="231" t="s">
        <v>252</v>
      </c>
      <c r="B101" s="231"/>
      <c r="C101" s="231"/>
      <c r="D101" s="231"/>
      <c r="E101" s="337" t="s">
        <v>129</v>
      </c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9"/>
      <c r="BF101" s="249" t="s">
        <v>147</v>
      </c>
      <c r="BG101" s="250"/>
      <c r="BH101" s="496"/>
      <c r="BI101" s="496"/>
      <c r="BJ101" s="497"/>
      <c r="BK101" s="10" t="s">
        <v>130</v>
      </c>
      <c r="BN101" s="40"/>
      <c r="BO101" s="40"/>
    </row>
    <row r="102" spans="1:78" ht="37.5" customHeight="1" thickBot="1" x14ac:dyDescent="0.6">
      <c r="A102" s="232" t="s">
        <v>274</v>
      </c>
      <c r="B102" s="232"/>
      <c r="C102" s="232"/>
      <c r="D102" s="232"/>
      <c r="E102" s="195" t="s">
        <v>272</v>
      </c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7"/>
      <c r="BF102" s="249" t="s">
        <v>21</v>
      </c>
      <c r="BG102" s="250"/>
      <c r="BH102" s="250"/>
      <c r="BI102" s="250"/>
      <c r="BJ102" s="251"/>
      <c r="BK102" s="10"/>
      <c r="BN102" s="40"/>
      <c r="BO102" s="40"/>
    </row>
    <row r="103" spans="1:78" ht="60.75" customHeight="1" x14ac:dyDescent="0.55000000000000004">
      <c r="A103" s="233" t="s">
        <v>3</v>
      </c>
      <c r="B103" s="504"/>
      <c r="C103" s="504"/>
      <c r="D103" s="504"/>
      <c r="E103" s="498" t="s">
        <v>253</v>
      </c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  <c r="AL103" s="499"/>
      <c r="AM103" s="499"/>
      <c r="AN103" s="499"/>
      <c r="AO103" s="499"/>
      <c r="AP103" s="499"/>
      <c r="AQ103" s="499"/>
      <c r="AR103" s="499"/>
      <c r="AS103" s="499"/>
      <c r="AT103" s="499"/>
      <c r="AU103" s="499"/>
      <c r="AV103" s="499"/>
      <c r="AW103" s="499"/>
      <c r="AX103" s="499"/>
      <c r="AY103" s="499"/>
      <c r="AZ103" s="499"/>
      <c r="BA103" s="499"/>
      <c r="BB103" s="499"/>
      <c r="BC103" s="499"/>
      <c r="BD103" s="499"/>
      <c r="BE103" s="500"/>
      <c r="BF103" s="234" t="s">
        <v>176</v>
      </c>
      <c r="BG103" s="235"/>
      <c r="BH103" s="235"/>
      <c r="BI103" s="235"/>
      <c r="BJ103" s="236"/>
      <c r="BK103" s="10" t="s">
        <v>126</v>
      </c>
      <c r="BN103" s="40"/>
      <c r="BO103" s="40"/>
    </row>
    <row r="104" spans="1:78" ht="38.25" customHeight="1" x14ac:dyDescent="0.55000000000000004">
      <c r="A104" s="224" t="s">
        <v>194</v>
      </c>
      <c r="B104" s="224"/>
      <c r="C104" s="224"/>
      <c r="D104" s="224"/>
      <c r="E104" s="195" t="s">
        <v>254</v>
      </c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7"/>
      <c r="BF104" s="225" t="s">
        <v>178</v>
      </c>
      <c r="BG104" s="226"/>
      <c r="BH104" s="226"/>
      <c r="BI104" s="226"/>
      <c r="BJ104" s="227"/>
      <c r="BK104" s="10" t="s">
        <v>119</v>
      </c>
      <c r="BN104" s="40"/>
      <c r="BO104" s="40"/>
    </row>
    <row r="105" spans="1:78" ht="38.25" customHeight="1" x14ac:dyDescent="0.55000000000000004">
      <c r="A105" s="224" t="s">
        <v>195</v>
      </c>
      <c r="B105" s="224"/>
      <c r="C105" s="224"/>
      <c r="D105" s="224"/>
      <c r="E105" s="246" t="s">
        <v>255</v>
      </c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  <c r="BB105" s="247"/>
      <c r="BC105" s="247"/>
      <c r="BD105" s="247"/>
      <c r="BE105" s="248"/>
      <c r="BF105" s="225" t="s">
        <v>182</v>
      </c>
      <c r="BG105" s="226"/>
      <c r="BH105" s="226"/>
      <c r="BI105" s="226"/>
      <c r="BJ105" s="227"/>
      <c r="BK105" s="10"/>
      <c r="BN105" s="40"/>
      <c r="BO105" s="40"/>
    </row>
    <row r="106" spans="1:78" ht="38.25" customHeight="1" x14ac:dyDescent="0.55000000000000004">
      <c r="A106" s="224" t="s">
        <v>196</v>
      </c>
      <c r="B106" s="224"/>
      <c r="C106" s="224"/>
      <c r="D106" s="224"/>
      <c r="E106" s="246" t="s">
        <v>256</v>
      </c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8"/>
      <c r="BF106" s="225" t="s">
        <v>184</v>
      </c>
      <c r="BG106" s="226"/>
      <c r="BH106" s="226"/>
      <c r="BI106" s="226"/>
      <c r="BJ106" s="227"/>
      <c r="BK106" s="10"/>
      <c r="BN106" s="40"/>
      <c r="BO106" s="40"/>
    </row>
    <row r="107" spans="1:78" ht="38.25" customHeight="1" thickBot="1" x14ac:dyDescent="0.6">
      <c r="A107" s="232" t="s">
        <v>198</v>
      </c>
      <c r="B107" s="232"/>
      <c r="C107" s="232"/>
      <c r="D107" s="232"/>
      <c r="E107" s="501" t="s">
        <v>257</v>
      </c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  <c r="Y107" s="502"/>
      <c r="Z107" s="502"/>
      <c r="AA107" s="502"/>
      <c r="AB107" s="502"/>
      <c r="AC107" s="502"/>
      <c r="AD107" s="502"/>
      <c r="AE107" s="502"/>
      <c r="AF107" s="502"/>
      <c r="AG107" s="502"/>
      <c r="AH107" s="502"/>
      <c r="AI107" s="502"/>
      <c r="AJ107" s="502"/>
      <c r="AK107" s="502"/>
      <c r="AL107" s="502"/>
      <c r="AM107" s="502"/>
      <c r="AN107" s="502"/>
      <c r="AO107" s="502"/>
      <c r="AP107" s="502"/>
      <c r="AQ107" s="502"/>
      <c r="AR107" s="502"/>
      <c r="AS107" s="502"/>
      <c r="AT107" s="502"/>
      <c r="AU107" s="502"/>
      <c r="AV107" s="502"/>
      <c r="AW107" s="502"/>
      <c r="AX107" s="502"/>
      <c r="AY107" s="502"/>
      <c r="AZ107" s="502"/>
      <c r="BA107" s="502"/>
      <c r="BB107" s="502"/>
      <c r="BC107" s="502"/>
      <c r="BD107" s="502"/>
      <c r="BE107" s="503"/>
      <c r="BF107" s="221" t="s">
        <v>189</v>
      </c>
      <c r="BG107" s="222"/>
      <c r="BH107" s="222"/>
      <c r="BI107" s="222"/>
      <c r="BJ107" s="223"/>
      <c r="BK107" s="10"/>
      <c r="BN107" s="40"/>
      <c r="BO107" s="40"/>
    </row>
    <row r="108" spans="1:78" s="134" customFormat="1" ht="62.25" customHeight="1" x14ac:dyDescent="0.25">
      <c r="A108" s="233" t="s">
        <v>2</v>
      </c>
      <c r="B108" s="233"/>
      <c r="C108" s="233"/>
      <c r="D108" s="233"/>
      <c r="E108" s="216" t="s">
        <v>258</v>
      </c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8"/>
      <c r="BF108" s="234" t="s">
        <v>110</v>
      </c>
      <c r="BG108" s="235"/>
      <c r="BH108" s="235"/>
      <c r="BI108" s="235"/>
      <c r="BJ108" s="236"/>
      <c r="BK108" s="135"/>
      <c r="BL108" s="133"/>
      <c r="BM108" s="133"/>
      <c r="BN108" s="133"/>
      <c r="BO108" s="133"/>
    </row>
    <row r="109" spans="1:78" s="134" customFormat="1" ht="62.25" customHeight="1" x14ac:dyDescent="0.25">
      <c r="A109" s="224" t="s">
        <v>199</v>
      </c>
      <c r="B109" s="224"/>
      <c r="C109" s="224"/>
      <c r="D109" s="224"/>
      <c r="E109" s="195" t="s">
        <v>277</v>
      </c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7"/>
      <c r="BF109" s="225" t="s">
        <v>20</v>
      </c>
      <c r="BG109" s="226"/>
      <c r="BH109" s="226"/>
      <c r="BI109" s="226"/>
      <c r="BJ109" s="227"/>
      <c r="BK109" s="135"/>
      <c r="BL109" s="133"/>
      <c r="BM109" s="133"/>
      <c r="BN109" s="133"/>
      <c r="BO109" s="133"/>
    </row>
    <row r="110" spans="1:78" ht="37.5" customHeight="1" x14ac:dyDescent="0.55000000000000004">
      <c r="A110" s="224" t="s">
        <v>201</v>
      </c>
      <c r="B110" s="224"/>
      <c r="C110" s="224"/>
      <c r="D110" s="224"/>
      <c r="E110" s="195" t="s">
        <v>283</v>
      </c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7"/>
      <c r="BF110" s="225" t="s">
        <v>204</v>
      </c>
      <c r="BG110" s="226"/>
      <c r="BH110" s="226"/>
      <c r="BI110" s="226"/>
      <c r="BJ110" s="227"/>
      <c r="BK110" s="10"/>
      <c r="BN110" s="40"/>
      <c r="BO110" s="40"/>
    </row>
    <row r="111" spans="1:78" s="134" customFormat="1" ht="61.5" customHeight="1" x14ac:dyDescent="0.25">
      <c r="A111" s="224" t="s">
        <v>206</v>
      </c>
      <c r="B111" s="224"/>
      <c r="C111" s="224"/>
      <c r="D111" s="224"/>
      <c r="E111" s="246" t="s">
        <v>259</v>
      </c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  <c r="BB111" s="247"/>
      <c r="BC111" s="247"/>
      <c r="BD111" s="247"/>
      <c r="BE111" s="248"/>
      <c r="BF111" s="225" t="s">
        <v>207</v>
      </c>
      <c r="BG111" s="226"/>
      <c r="BH111" s="226"/>
      <c r="BI111" s="226"/>
      <c r="BJ111" s="227"/>
      <c r="BK111" s="136"/>
      <c r="BL111" s="137"/>
      <c r="BM111" s="137"/>
      <c r="BN111" s="137"/>
      <c r="BO111" s="137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</row>
    <row r="112" spans="1:78" ht="38.25" customHeight="1" x14ac:dyDescent="0.55000000000000004">
      <c r="A112" s="224" t="s">
        <v>209</v>
      </c>
      <c r="B112" s="224"/>
      <c r="C112" s="224"/>
      <c r="D112" s="224"/>
      <c r="E112" s="195" t="s">
        <v>260</v>
      </c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7"/>
      <c r="BF112" s="249" t="s">
        <v>210</v>
      </c>
      <c r="BG112" s="250"/>
      <c r="BH112" s="250"/>
      <c r="BI112" s="250"/>
      <c r="BJ112" s="251"/>
      <c r="BK112" s="10"/>
      <c r="BN112" s="40"/>
      <c r="BO112" s="40"/>
    </row>
    <row r="113" spans="1:68" ht="60.75" customHeight="1" x14ac:dyDescent="0.5">
      <c r="A113" s="231" t="s">
        <v>212</v>
      </c>
      <c r="B113" s="231"/>
      <c r="C113" s="231"/>
      <c r="D113" s="231"/>
      <c r="E113" s="246" t="s">
        <v>278</v>
      </c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  <c r="BB113" s="247"/>
      <c r="BC113" s="247"/>
      <c r="BD113" s="247"/>
      <c r="BE113" s="248"/>
      <c r="BF113" s="225" t="s">
        <v>215</v>
      </c>
      <c r="BG113" s="226"/>
      <c r="BH113" s="226"/>
      <c r="BI113" s="226"/>
      <c r="BJ113" s="227"/>
      <c r="BK113" s="1"/>
      <c r="BL113" s="1"/>
      <c r="BM113" s="1"/>
    </row>
    <row r="114" spans="1:68" ht="38.25" customHeight="1" x14ac:dyDescent="0.5">
      <c r="A114" s="224" t="s">
        <v>217</v>
      </c>
      <c r="B114" s="224"/>
      <c r="C114" s="224"/>
      <c r="D114" s="224"/>
      <c r="E114" s="246" t="s">
        <v>279</v>
      </c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  <c r="BB114" s="247"/>
      <c r="BC114" s="247"/>
      <c r="BD114" s="247"/>
      <c r="BE114" s="248"/>
      <c r="BF114" s="225" t="s">
        <v>218</v>
      </c>
      <c r="BG114" s="226"/>
      <c r="BH114" s="226"/>
      <c r="BI114" s="226"/>
      <c r="BJ114" s="227"/>
      <c r="BK114" s="1"/>
      <c r="BL114" s="1"/>
      <c r="BM114" s="1"/>
    </row>
    <row r="115" spans="1:68" ht="38.25" customHeight="1" x14ac:dyDescent="0.5">
      <c r="A115" s="224" t="s">
        <v>220</v>
      </c>
      <c r="B115" s="224"/>
      <c r="C115" s="224"/>
      <c r="D115" s="224"/>
      <c r="E115" s="246" t="s">
        <v>284</v>
      </c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247"/>
      <c r="BC115" s="247"/>
      <c r="BD115" s="247"/>
      <c r="BE115" s="248"/>
      <c r="BF115" s="264" t="s">
        <v>223</v>
      </c>
      <c r="BG115" s="265"/>
      <c r="BH115" s="265"/>
      <c r="BI115" s="265"/>
      <c r="BJ115" s="266"/>
      <c r="BK115" s="1"/>
      <c r="BL115" s="1"/>
      <c r="BM115" s="1"/>
    </row>
    <row r="116" spans="1:68" ht="38.25" customHeight="1" x14ac:dyDescent="0.5">
      <c r="A116" s="214" t="s">
        <v>226</v>
      </c>
      <c r="B116" s="262"/>
      <c r="C116" s="262"/>
      <c r="D116" s="170"/>
      <c r="E116" s="246" t="s">
        <v>285</v>
      </c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47"/>
      <c r="BD116" s="247"/>
      <c r="BE116" s="248"/>
      <c r="BF116" s="267" t="s">
        <v>224</v>
      </c>
      <c r="BG116" s="268"/>
      <c r="BH116" s="268"/>
      <c r="BI116" s="268"/>
      <c r="BJ116" s="269"/>
      <c r="BK116" s="1"/>
      <c r="BL116" s="1"/>
      <c r="BM116" s="1"/>
    </row>
    <row r="117" spans="1:68" ht="61.5" customHeight="1" x14ac:dyDescent="0.5">
      <c r="A117" s="224" t="s">
        <v>228</v>
      </c>
      <c r="B117" s="224"/>
      <c r="C117" s="224"/>
      <c r="D117" s="224"/>
      <c r="E117" s="246" t="s">
        <v>287</v>
      </c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8"/>
      <c r="BF117" s="264" t="s">
        <v>232</v>
      </c>
      <c r="BG117" s="265"/>
      <c r="BH117" s="265"/>
      <c r="BI117" s="265"/>
      <c r="BJ117" s="266"/>
      <c r="BK117" s="1"/>
      <c r="BL117" s="1"/>
      <c r="BM117" s="1"/>
    </row>
    <row r="118" spans="1:68" s="134" customFormat="1" ht="37.5" customHeight="1" x14ac:dyDescent="0.25">
      <c r="A118" s="270" t="s">
        <v>239</v>
      </c>
      <c r="B118" s="271"/>
      <c r="C118" s="271"/>
      <c r="D118" s="271"/>
      <c r="E118" s="246" t="s">
        <v>268</v>
      </c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8"/>
      <c r="BF118" s="242" t="s">
        <v>233</v>
      </c>
      <c r="BG118" s="242"/>
      <c r="BH118" s="242"/>
      <c r="BI118" s="242"/>
      <c r="BJ118" s="243"/>
    </row>
    <row r="119" spans="1:68" s="134" customFormat="1" ht="37.5" customHeight="1" x14ac:dyDescent="0.25">
      <c r="A119" s="224" t="s">
        <v>241</v>
      </c>
      <c r="B119" s="224"/>
      <c r="C119" s="224"/>
      <c r="D119" s="224"/>
      <c r="E119" s="195" t="s">
        <v>269</v>
      </c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7"/>
      <c r="BF119" s="225" t="s">
        <v>235</v>
      </c>
      <c r="BG119" s="226"/>
      <c r="BH119" s="226"/>
      <c r="BI119" s="226"/>
      <c r="BJ119" s="227"/>
    </row>
    <row r="120" spans="1:68" s="134" customFormat="1" ht="37.5" customHeight="1" thickBot="1" x14ac:dyDescent="0.3">
      <c r="A120" s="224" t="s">
        <v>244</v>
      </c>
      <c r="B120" s="224"/>
      <c r="C120" s="224"/>
      <c r="D120" s="224"/>
      <c r="E120" s="198" t="s">
        <v>270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200"/>
      <c r="BF120" s="221" t="s">
        <v>236</v>
      </c>
      <c r="BG120" s="222"/>
      <c r="BH120" s="222"/>
      <c r="BI120" s="222"/>
      <c r="BJ120" s="223"/>
    </row>
    <row r="121" spans="1:68" s="134" customFormat="1" ht="56.25" customHeight="1" x14ac:dyDescent="0.25">
      <c r="A121" s="509" t="s">
        <v>303</v>
      </c>
      <c r="B121" s="509"/>
      <c r="C121" s="509"/>
      <c r="D121" s="509"/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P121" s="509"/>
      <c r="Q121" s="509"/>
      <c r="R121" s="509"/>
      <c r="S121" s="509"/>
      <c r="T121" s="509"/>
      <c r="U121" s="509"/>
      <c r="V121" s="509"/>
      <c r="W121" s="509"/>
      <c r="X121" s="509"/>
      <c r="Y121" s="509"/>
      <c r="Z121" s="509"/>
      <c r="AA121" s="509"/>
      <c r="AB121" s="509"/>
      <c r="AC121" s="509"/>
      <c r="AD121" s="509"/>
      <c r="AE121" s="509"/>
      <c r="AF121" s="509"/>
      <c r="AG121" s="509"/>
      <c r="AH121" s="509"/>
      <c r="AI121" s="509"/>
      <c r="AJ121" s="509"/>
      <c r="AK121" s="509"/>
      <c r="AL121" s="509"/>
      <c r="AM121" s="509"/>
      <c r="AN121" s="509"/>
      <c r="AO121" s="509"/>
      <c r="AP121" s="509"/>
      <c r="AQ121" s="509"/>
      <c r="AR121" s="509"/>
      <c r="AS121" s="509"/>
      <c r="AT121" s="509"/>
      <c r="AU121" s="509"/>
      <c r="AV121" s="509"/>
      <c r="AW121" s="509"/>
      <c r="AX121" s="509"/>
      <c r="AY121" s="509"/>
      <c r="AZ121" s="509"/>
      <c r="BA121" s="509"/>
      <c r="BB121" s="509"/>
      <c r="BC121" s="509"/>
      <c r="BD121" s="509"/>
      <c r="BE121" s="509"/>
      <c r="BF121" s="509"/>
      <c r="BG121" s="509"/>
      <c r="BH121" s="509"/>
      <c r="BI121" s="155"/>
      <c r="BJ121" s="133"/>
      <c r="BK121" s="133"/>
      <c r="BL121" s="133"/>
      <c r="BM121" s="133"/>
    </row>
    <row r="122" spans="1:68" s="134" customFormat="1" ht="111" customHeight="1" x14ac:dyDescent="0.25">
      <c r="A122" s="201" t="s">
        <v>294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133"/>
      <c r="BL122" s="133"/>
      <c r="BM122" s="133"/>
    </row>
    <row r="123" spans="1:68" s="134" customFormat="1" ht="75.75" customHeight="1" x14ac:dyDescent="0.25">
      <c r="A123" s="341" t="s">
        <v>295</v>
      </c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41"/>
      <c r="BA123" s="341"/>
      <c r="BB123" s="341"/>
      <c r="BC123" s="341"/>
      <c r="BD123" s="341"/>
      <c r="BE123" s="341"/>
      <c r="BF123" s="341"/>
      <c r="BG123" s="341"/>
      <c r="BH123" s="341"/>
      <c r="BI123" s="157"/>
      <c r="BJ123" s="157"/>
      <c r="BK123" s="133"/>
      <c r="BL123" s="133"/>
      <c r="BM123" s="133"/>
    </row>
    <row r="124" spans="1:68" ht="58.5" customHeight="1" x14ac:dyDescent="0.55000000000000004">
      <c r="A124" s="139" t="s">
        <v>0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1"/>
      <c r="S124" s="141"/>
      <c r="T124" s="140"/>
      <c r="U124" s="140"/>
      <c r="V124" s="140"/>
      <c r="W124" s="140"/>
      <c r="X124" s="142"/>
      <c r="Y124" s="142"/>
      <c r="Z124" s="140"/>
      <c r="AA124" s="140"/>
      <c r="AB124" s="140"/>
      <c r="AC124" s="140"/>
      <c r="AD124" s="140"/>
      <c r="AE124" s="143"/>
      <c r="AF124" s="55"/>
      <c r="AG124" s="140"/>
      <c r="AH124" s="140"/>
      <c r="AI124" s="140"/>
      <c r="AJ124" s="508" t="s">
        <v>0</v>
      </c>
      <c r="AK124" s="508"/>
      <c r="AL124" s="508"/>
      <c r="AM124" s="508"/>
      <c r="AN124" s="508"/>
      <c r="AO124" s="508"/>
      <c r="AP124" s="508"/>
      <c r="AQ124" s="508"/>
      <c r="AR124" s="508"/>
      <c r="AS124" s="508"/>
      <c r="AT124" s="508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33"/>
      <c r="BL124" s="10"/>
      <c r="BN124" s="40"/>
      <c r="BO124" s="40"/>
      <c r="BP124" s="40"/>
    </row>
    <row r="125" spans="1:68" ht="10.5" customHeight="1" x14ac:dyDescent="0.6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6"/>
      <c r="Y125" s="146"/>
      <c r="Z125" s="145"/>
      <c r="AA125" s="145"/>
      <c r="AB125" s="145"/>
      <c r="AC125" s="145"/>
      <c r="AD125" s="143"/>
      <c r="AE125" s="143"/>
      <c r="AF125" s="143"/>
      <c r="AG125" s="143"/>
      <c r="AH125" s="143"/>
      <c r="AI125" s="143"/>
      <c r="AJ125" s="143"/>
      <c r="AK125" s="143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3"/>
      <c r="BK125" s="112"/>
      <c r="BL125" s="10"/>
      <c r="BN125" s="40"/>
      <c r="BO125" s="40"/>
      <c r="BP125" s="40"/>
    </row>
    <row r="126" spans="1:68" ht="33" customHeight="1" x14ac:dyDescent="0.55000000000000004">
      <c r="A126" s="412" t="s">
        <v>302</v>
      </c>
      <c r="B126" s="412"/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2"/>
      <c r="AG126" s="412"/>
      <c r="AH126" s="147"/>
      <c r="AI126" s="147"/>
      <c r="AJ126" s="411" t="s">
        <v>299</v>
      </c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1"/>
      <c r="AU126" s="411"/>
      <c r="AV126" s="411"/>
      <c r="AW126" s="411"/>
      <c r="AX126" s="411"/>
      <c r="AY126" s="411"/>
      <c r="AZ126" s="411"/>
      <c r="BA126" s="411"/>
      <c r="BB126" s="411"/>
      <c r="BC126" s="411"/>
      <c r="BD126" s="411"/>
      <c r="BE126" s="411"/>
      <c r="BF126" s="411"/>
      <c r="BG126" s="411"/>
      <c r="BH126" s="411"/>
      <c r="BI126" s="411"/>
      <c r="BJ126" s="411"/>
      <c r="BK126" s="35"/>
      <c r="BL126" s="10"/>
      <c r="BN126" s="40"/>
      <c r="BO126" s="40"/>
      <c r="BP126" s="40"/>
    </row>
    <row r="127" spans="1:68" ht="33" customHeight="1" x14ac:dyDescent="0.55000000000000004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8"/>
      <c r="Y127" s="148"/>
      <c r="Z127" s="145"/>
      <c r="AA127" s="145"/>
      <c r="AB127" s="145"/>
      <c r="AC127" s="145"/>
      <c r="AD127" s="143"/>
      <c r="AE127" s="143"/>
      <c r="AF127" s="143"/>
      <c r="AG127" s="143"/>
      <c r="AH127" s="143"/>
      <c r="AI127" s="143"/>
      <c r="AJ127" s="411"/>
      <c r="AK127" s="411"/>
      <c r="AL127" s="411"/>
      <c r="AM127" s="411"/>
      <c r="AN127" s="411"/>
      <c r="AO127" s="411"/>
      <c r="AP127" s="411"/>
      <c r="AQ127" s="411"/>
      <c r="AR127" s="411"/>
      <c r="AS127" s="411"/>
      <c r="AT127" s="411"/>
      <c r="AU127" s="411"/>
      <c r="AV127" s="411"/>
      <c r="AW127" s="411"/>
      <c r="AX127" s="411"/>
      <c r="AY127" s="411"/>
      <c r="AZ127" s="411"/>
      <c r="BA127" s="411"/>
      <c r="BB127" s="411"/>
      <c r="BC127" s="411"/>
      <c r="BD127" s="411"/>
      <c r="BE127" s="411"/>
      <c r="BF127" s="411"/>
      <c r="BG127" s="411"/>
      <c r="BH127" s="411"/>
      <c r="BI127" s="411"/>
      <c r="BJ127" s="411"/>
      <c r="BK127" s="35"/>
      <c r="BL127" s="10"/>
      <c r="BN127" s="40"/>
      <c r="BO127" s="40"/>
      <c r="BP127" s="40"/>
    </row>
    <row r="128" spans="1:68" ht="72.75" customHeight="1" x14ac:dyDescent="0.55000000000000004">
      <c r="A128" s="166" t="s">
        <v>297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47"/>
      <c r="AI128" s="147"/>
      <c r="AJ128" s="411"/>
      <c r="AK128" s="411"/>
      <c r="AL128" s="411"/>
      <c r="AM128" s="411"/>
      <c r="AN128" s="411"/>
      <c r="AO128" s="411"/>
      <c r="AP128" s="411"/>
      <c r="AQ128" s="411"/>
      <c r="AR128" s="411"/>
      <c r="AS128" s="411"/>
      <c r="AT128" s="411"/>
      <c r="AU128" s="411"/>
      <c r="AV128" s="411"/>
      <c r="AW128" s="411"/>
      <c r="AX128" s="411"/>
      <c r="AY128" s="411"/>
      <c r="AZ128" s="411"/>
      <c r="BA128" s="411"/>
      <c r="BB128" s="411"/>
      <c r="BC128" s="411"/>
      <c r="BD128" s="411"/>
      <c r="BE128" s="411"/>
      <c r="BF128" s="411"/>
      <c r="BG128" s="411"/>
      <c r="BH128" s="411"/>
      <c r="BI128" s="411"/>
      <c r="BJ128" s="411"/>
      <c r="BK128" s="35"/>
      <c r="BL128" s="10"/>
      <c r="BN128" s="40"/>
      <c r="BO128" s="40"/>
      <c r="BP128" s="40"/>
    </row>
    <row r="129" spans="1:68" ht="39.75" customHeight="1" x14ac:dyDescent="0.55000000000000004">
      <c r="A129" s="149"/>
      <c r="B129" s="149"/>
      <c r="C129" s="150"/>
      <c r="D129" s="150"/>
      <c r="E129" s="150"/>
      <c r="F129" s="150"/>
      <c r="G129" s="143"/>
      <c r="H129" s="150"/>
      <c r="I129" s="143"/>
      <c r="J129" s="143"/>
      <c r="K129" s="143"/>
      <c r="L129" s="143"/>
      <c r="M129" s="143"/>
      <c r="N129" s="143"/>
      <c r="O129" s="143"/>
      <c r="P129" s="143"/>
      <c r="Q129" s="143"/>
      <c r="R129" s="151"/>
      <c r="S129" s="151"/>
      <c r="T129" s="143"/>
      <c r="U129" s="143"/>
      <c r="V129" s="143"/>
      <c r="W129" s="143"/>
      <c r="X129" s="152"/>
      <c r="Y129" s="152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587" t="s">
        <v>304</v>
      </c>
      <c r="AK129" s="587"/>
      <c r="AL129" s="587"/>
      <c r="AM129" s="587"/>
      <c r="AN129" s="587"/>
      <c r="AO129" s="587"/>
      <c r="AP129" s="587"/>
      <c r="AQ129" s="587"/>
      <c r="AR129" s="587"/>
      <c r="AS129" s="587"/>
      <c r="AT129" s="587"/>
      <c r="AU129" s="587"/>
      <c r="AV129" s="587"/>
      <c r="AW129" s="587"/>
      <c r="AX129" s="587"/>
      <c r="AY129" s="587"/>
      <c r="AZ129" s="587"/>
      <c r="BA129" s="587"/>
      <c r="BB129" s="587"/>
      <c r="BC129" s="587"/>
      <c r="BD129" s="587"/>
      <c r="BE129" s="587"/>
      <c r="BF129" s="587"/>
      <c r="BG129" s="587"/>
      <c r="BH129" s="587"/>
      <c r="BI129" s="587"/>
      <c r="BJ129" s="587"/>
      <c r="BK129" s="121"/>
      <c r="BL129" s="10"/>
      <c r="BN129" s="40"/>
      <c r="BO129" s="40"/>
      <c r="BP129" s="40"/>
    </row>
    <row r="130" spans="1:68" ht="37.950000000000003" customHeight="1" x14ac:dyDescent="0.55000000000000004">
      <c r="A130" s="166" t="s">
        <v>298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47"/>
      <c r="AI130" s="147"/>
      <c r="AJ130" s="147"/>
      <c r="AK130" s="143"/>
      <c r="AL130" s="143"/>
      <c r="AM130" s="150"/>
      <c r="AN130" s="150"/>
      <c r="AO130" s="150"/>
      <c r="AP130" s="150"/>
      <c r="AQ130" s="150"/>
      <c r="AR130" s="150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12"/>
      <c r="BL130" s="10"/>
      <c r="BN130" s="40"/>
      <c r="BO130" s="40"/>
      <c r="BP130" s="40"/>
    </row>
    <row r="131" spans="1:68" ht="69.75" customHeight="1" x14ac:dyDescent="0.55000000000000004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47"/>
      <c r="AI131" s="147"/>
      <c r="AJ131" s="147"/>
      <c r="AK131" s="143"/>
      <c r="AL131" s="143"/>
      <c r="AM131" s="150"/>
      <c r="AN131" s="150"/>
      <c r="AO131" s="150"/>
      <c r="AP131" s="150"/>
      <c r="AQ131" s="150"/>
      <c r="AR131" s="150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12"/>
      <c r="BL131" s="10"/>
      <c r="BN131" s="40"/>
      <c r="BO131" s="40"/>
      <c r="BP131" s="40"/>
    </row>
    <row r="132" spans="1:68" ht="33" customHeight="1" x14ac:dyDescent="0.55000000000000004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6"/>
      <c r="Y132" s="146"/>
      <c r="Z132" s="145"/>
      <c r="AA132" s="145"/>
      <c r="AB132" s="145"/>
      <c r="AC132" s="145"/>
      <c r="AD132" s="143"/>
      <c r="AE132" s="143"/>
      <c r="AF132" s="143"/>
      <c r="AG132" s="143"/>
      <c r="AH132" s="143"/>
      <c r="AI132" s="143"/>
      <c r="AJ132" s="143"/>
      <c r="AK132" s="143"/>
      <c r="AL132" s="413"/>
      <c r="AM132" s="413"/>
      <c r="AN132" s="413"/>
      <c r="AO132" s="413"/>
      <c r="AP132" s="413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35"/>
      <c r="BL132" s="10"/>
      <c r="BN132" s="40"/>
      <c r="BO132" s="40"/>
      <c r="BP132" s="40"/>
    </row>
    <row r="133" spans="1:68" ht="75.75" customHeight="1" x14ac:dyDescent="0.6">
      <c r="A133" s="411" t="s">
        <v>296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58"/>
      <c r="BJ133" s="59"/>
    </row>
    <row r="134" spans="1:68" ht="33" customHeight="1" x14ac:dyDescent="0.6">
      <c r="A134" s="411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151"/>
      <c r="AJ134" s="151"/>
      <c r="AK134" s="151"/>
      <c r="AL134" s="151"/>
      <c r="AM134" s="151"/>
      <c r="AN134" s="151"/>
      <c r="AO134" s="151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3"/>
      <c r="BI134" s="58"/>
      <c r="BJ134" s="59"/>
    </row>
    <row r="135" spans="1:68" ht="46.5" customHeight="1" x14ac:dyDescent="0.55000000000000004">
      <c r="A135" s="36"/>
      <c r="B135" s="36"/>
      <c r="C135" s="36"/>
      <c r="D135" s="36"/>
      <c r="E135" s="36"/>
      <c r="F135" s="36"/>
      <c r="G135" s="34"/>
      <c r="H135" s="34"/>
      <c r="I135" s="34"/>
      <c r="J135" s="34"/>
      <c r="K135" s="34"/>
      <c r="L135" s="34"/>
      <c r="M135" s="34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51"/>
      <c r="Y135" s="51"/>
      <c r="Z135" s="35"/>
      <c r="AA135" s="35"/>
      <c r="AB135" s="35"/>
      <c r="AC135" s="35"/>
      <c r="AD135" s="34"/>
      <c r="AE135" s="34"/>
      <c r="AF135" s="34"/>
      <c r="AG135" s="34"/>
      <c r="AH135" s="34"/>
      <c r="AI135" s="35"/>
      <c r="AJ135" s="35"/>
      <c r="AK135" s="35"/>
      <c r="AL135" s="35"/>
      <c r="AM135" s="35"/>
      <c r="AN135" s="35"/>
      <c r="AO135" s="35"/>
      <c r="AP135" s="13"/>
      <c r="AQ135" s="13"/>
      <c r="AR135" s="13"/>
      <c r="AS135" s="32"/>
      <c r="AT135" s="32"/>
      <c r="AU135" s="32"/>
      <c r="AV135" s="32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4"/>
      <c r="BH135" s="34"/>
    </row>
    <row r="136" spans="1:68" ht="36" customHeight="1" x14ac:dyDescent="0.55000000000000004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51"/>
      <c r="Y136" s="51"/>
      <c r="Z136" s="35"/>
      <c r="AA136" s="35"/>
      <c r="AB136" s="35"/>
      <c r="AC136" s="35"/>
      <c r="AD136" s="34"/>
      <c r="AE136" s="34"/>
      <c r="AF136" s="34"/>
      <c r="AG136" s="34"/>
      <c r="AH136" s="34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4"/>
      <c r="BH136" s="34"/>
    </row>
    <row r="137" spans="1:68" ht="36" customHeight="1" x14ac:dyDescent="0.55000000000000004">
      <c r="A137" s="37"/>
      <c r="B137" s="37"/>
      <c r="C137" s="37"/>
      <c r="D137" s="37"/>
      <c r="E137" s="37"/>
      <c r="F137" s="37"/>
      <c r="G137" s="35"/>
      <c r="H137" s="35"/>
      <c r="I137" s="35"/>
      <c r="J137" s="35"/>
      <c r="K137" s="35"/>
      <c r="L137" s="35"/>
      <c r="M137" s="35"/>
      <c r="N137" s="35"/>
      <c r="O137" s="35"/>
      <c r="P137" s="34"/>
      <c r="Q137" s="34"/>
      <c r="R137" s="37"/>
      <c r="S137" s="37"/>
      <c r="T137" s="34"/>
      <c r="U137" s="34"/>
      <c r="V137" s="95"/>
      <c r="W137" s="95"/>
      <c r="X137" s="52"/>
      <c r="Y137" s="52"/>
      <c r="Z137" s="34"/>
      <c r="AA137" s="34"/>
      <c r="AB137" s="34"/>
      <c r="AC137" s="34"/>
      <c r="AD137" s="34"/>
      <c r="AE137" s="34"/>
      <c r="AF137" s="34"/>
      <c r="AG137" s="34"/>
      <c r="AH137" s="34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4"/>
      <c r="BE137" s="34"/>
      <c r="BF137" s="34"/>
      <c r="BG137" s="34"/>
      <c r="BH137" s="34"/>
    </row>
    <row r="138" spans="1:68" ht="43.5" customHeight="1" x14ac:dyDescent="0.55000000000000004">
      <c r="A138" s="39"/>
      <c r="B138" s="39"/>
      <c r="C138" s="39"/>
      <c r="D138" s="39"/>
      <c r="E138" s="39"/>
      <c r="F138" s="39"/>
      <c r="G138" s="13"/>
      <c r="H138" s="13"/>
      <c r="I138" s="13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45"/>
      <c r="Y138" s="45"/>
      <c r="Z138" s="32"/>
      <c r="AA138" s="32"/>
      <c r="AB138" s="32"/>
      <c r="AC138" s="32"/>
      <c r="AD138" s="34"/>
      <c r="AE138" s="34"/>
      <c r="AF138" s="34"/>
      <c r="AG138" s="34"/>
      <c r="AH138" s="34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4"/>
      <c r="AY138" s="32"/>
      <c r="AZ138" s="32"/>
      <c r="BA138" s="32"/>
      <c r="BB138" s="32"/>
      <c r="BC138" s="32"/>
      <c r="BD138" s="34"/>
      <c r="BE138" s="34"/>
      <c r="BF138" s="34"/>
      <c r="BG138" s="34"/>
      <c r="BH138" s="34"/>
    </row>
    <row r="139" spans="1:68" ht="43.5" customHeight="1" x14ac:dyDescent="0.55000000000000004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45"/>
      <c r="Y139" s="45"/>
      <c r="Z139" s="32"/>
      <c r="AA139" s="32"/>
      <c r="AB139" s="32"/>
      <c r="AC139" s="32"/>
      <c r="AD139" s="34"/>
      <c r="AE139" s="34"/>
      <c r="AF139" s="34"/>
      <c r="AG139" s="34"/>
      <c r="AH139" s="34"/>
      <c r="AI139" s="35"/>
      <c r="AJ139" s="35"/>
      <c r="AK139" s="35"/>
      <c r="AL139" s="35"/>
      <c r="AM139" s="35"/>
      <c r="AN139" s="35"/>
      <c r="AO139" s="35"/>
      <c r="AP139" s="13"/>
      <c r="AQ139" s="13"/>
      <c r="AR139" s="13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4"/>
      <c r="BE139" s="34"/>
      <c r="BF139" s="34"/>
      <c r="BG139" s="34"/>
      <c r="BH139" s="34"/>
    </row>
    <row r="140" spans="1:68" ht="33.75" customHeight="1" x14ac:dyDescent="0.55000000000000004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51"/>
      <c r="Y140" s="51"/>
      <c r="Z140" s="35"/>
      <c r="AA140" s="35"/>
      <c r="AB140" s="35"/>
      <c r="AC140" s="35"/>
      <c r="AD140" s="34"/>
      <c r="AE140" s="34"/>
      <c r="AF140" s="34"/>
      <c r="AG140" s="34"/>
      <c r="AH140" s="34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4"/>
      <c r="BE140" s="34"/>
      <c r="BF140" s="34"/>
      <c r="BG140" s="34"/>
      <c r="BH140" s="34"/>
    </row>
    <row r="141" spans="1:68" ht="39" customHeight="1" x14ac:dyDescent="0.55000000000000004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51"/>
      <c r="Y141" s="51"/>
      <c r="Z141" s="35"/>
      <c r="AA141" s="35"/>
      <c r="AB141" s="35"/>
      <c r="AC141" s="35"/>
      <c r="AD141" s="34"/>
      <c r="AE141" s="34"/>
      <c r="AF141" s="34"/>
      <c r="AG141" s="34"/>
      <c r="AH141" s="34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4"/>
      <c r="BE141" s="34"/>
      <c r="BF141" s="34"/>
      <c r="BG141" s="34"/>
      <c r="BH141" s="34"/>
    </row>
    <row r="142" spans="1:68" ht="26.25" customHeight="1" x14ac:dyDescent="0.55000000000000004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45"/>
      <c r="Y142" s="45"/>
      <c r="Z142" s="32"/>
      <c r="AA142" s="32"/>
      <c r="AB142" s="32"/>
      <c r="AC142" s="32"/>
      <c r="AD142" s="34"/>
      <c r="AE142" s="34"/>
      <c r="AF142" s="34"/>
      <c r="AG142" s="34"/>
      <c r="AH142" s="34"/>
      <c r="AI142" s="34"/>
      <c r="AJ142" s="36"/>
      <c r="AK142" s="36"/>
      <c r="AL142" s="36"/>
      <c r="AM142" s="36"/>
      <c r="AN142" s="36"/>
      <c r="AO142" s="36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4"/>
      <c r="BE142" s="34"/>
      <c r="BF142" s="34"/>
      <c r="BG142" s="34"/>
      <c r="BH142" s="34"/>
    </row>
    <row r="143" spans="1:68" ht="36" customHeight="1" x14ac:dyDescent="0.5500000000000000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53"/>
      <c r="Y143" s="53"/>
      <c r="Z143" s="13"/>
      <c r="AA143" s="13"/>
      <c r="AB143" s="13"/>
      <c r="AC143" s="32"/>
      <c r="AD143" s="34"/>
      <c r="AE143" s="34"/>
      <c r="AF143" s="34"/>
      <c r="AG143" s="34"/>
      <c r="AH143" s="34"/>
      <c r="AI143" s="34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</row>
    <row r="144" spans="1:68" ht="36" customHeight="1" x14ac:dyDescent="0.55000000000000004">
      <c r="R144" s="1"/>
      <c r="S144" s="1"/>
      <c r="AD144" s="34"/>
      <c r="AE144" s="34"/>
      <c r="AF144" s="33"/>
      <c r="AG144" s="33"/>
      <c r="AH144" s="33"/>
      <c r="AI144" s="33"/>
      <c r="AJ144" s="37"/>
      <c r="AK144" s="37"/>
      <c r="AL144" s="37"/>
      <c r="AM144" s="37"/>
      <c r="AN144" s="37"/>
      <c r="AO144" s="37"/>
      <c r="AP144" s="33"/>
      <c r="AQ144" s="14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</row>
    <row r="145" spans="1:61" ht="37.5" customHeight="1" x14ac:dyDescent="0.55000000000000004">
      <c r="R145" s="1"/>
      <c r="S145" s="1"/>
      <c r="AD145" s="34"/>
      <c r="AE145" s="34"/>
      <c r="AF145" s="33"/>
      <c r="AG145" s="33"/>
      <c r="AH145" s="33"/>
      <c r="AI145" s="33"/>
      <c r="AJ145" s="32"/>
      <c r="AK145" s="32"/>
      <c r="AL145" s="32"/>
      <c r="AM145" s="32"/>
      <c r="AN145" s="32"/>
      <c r="AO145" s="32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</row>
    <row r="146" spans="1:61" ht="37.5" customHeight="1" x14ac:dyDescent="0.5500000000000000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54"/>
      <c r="Y146" s="54"/>
      <c r="Z146" s="12"/>
      <c r="AA146" s="12"/>
      <c r="AB146" s="12"/>
      <c r="AD146" s="34"/>
      <c r="AE146" s="34"/>
      <c r="AF146" s="33"/>
      <c r="AG146" s="33"/>
      <c r="AH146" s="33"/>
      <c r="AI146" s="33"/>
      <c r="AJ146" s="32"/>
      <c r="AK146" s="32"/>
      <c r="AL146" s="32"/>
      <c r="AM146" s="32"/>
      <c r="AN146" s="32"/>
      <c r="AO146" s="32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</row>
    <row r="147" spans="1:61" ht="37.5" customHeight="1" x14ac:dyDescent="0.5500000000000000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R147" s="1"/>
      <c r="S147" s="1"/>
      <c r="BD147" s="1"/>
      <c r="BE147" s="1"/>
      <c r="BF147" s="1"/>
      <c r="BG147" s="1"/>
      <c r="BH147" s="1"/>
      <c r="BI147" s="1"/>
    </row>
    <row r="148" spans="1:61" ht="37.5" customHeight="1" x14ac:dyDescent="0.5500000000000000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R148" s="1"/>
      <c r="S148" s="1"/>
      <c r="BD148" s="1"/>
      <c r="BE148" s="1"/>
      <c r="BF148" s="1"/>
      <c r="BG148" s="1"/>
      <c r="BH148" s="1"/>
      <c r="BI148" s="1"/>
    </row>
    <row r="149" spans="1:61" ht="37.5" customHeight="1" x14ac:dyDescent="0.5500000000000000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R149" s="1"/>
      <c r="S149" s="1"/>
      <c r="BD149" s="1"/>
      <c r="BE149" s="1"/>
      <c r="BF149" s="1"/>
      <c r="BG149" s="1"/>
      <c r="BH149" s="1"/>
      <c r="BI149" s="1"/>
    </row>
    <row r="150" spans="1:61" ht="30" x14ac:dyDescent="0.5">
      <c r="R150" s="1"/>
      <c r="S150" s="1"/>
      <c r="BD150" s="1"/>
      <c r="BE150" s="1"/>
      <c r="BF150" s="1"/>
      <c r="BG150" s="1"/>
      <c r="BH150" s="1"/>
      <c r="BI150" s="1"/>
    </row>
    <row r="151" spans="1:61" ht="30" x14ac:dyDescent="0.5">
      <c r="R151" s="1"/>
      <c r="S151" s="1"/>
      <c r="BD151" s="1"/>
      <c r="BE151" s="1"/>
      <c r="BF151" s="1"/>
      <c r="BG151" s="1"/>
      <c r="BH151" s="1"/>
      <c r="BI151" s="1"/>
    </row>
  </sheetData>
  <mergeCells count="1395">
    <mergeCell ref="BF50:BG52"/>
    <mergeCell ref="BF45:BG46"/>
    <mergeCell ref="BF60:BG60"/>
    <mergeCell ref="BF61:BG61"/>
    <mergeCell ref="BF62:BG62"/>
    <mergeCell ref="BF63:BG63"/>
    <mergeCell ref="BF64:BG64"/>
    <mergeCell ref="BF65:BG65"/>
    <mergeCell ref="BF66:BG66"/>
    <mergeCell ref="BF67:BG67"/>
    <mergeCell ref="BF68:BG68"/>
    <mergeCell ref="BF69:BG69"/>
    <mergeCell ref="S1:AS2"/>
    <mergeCell ref="AJ126:BJ128"/>
    <mergeCell ref="AJ129:BJ129"/>
    <mergeCell ref="BH76:BJ76"/>
    <mergeCell ref="BH77:BJ79"/>
    <mergeCell ref="BH54:BJ54"/>
    <mergeCell ref="BH53:BJ53"/>
    <mergeCell ref="A123:BH123"/>
    <mergeCell ref="BH86:BJ86"/>
    <mergeCell ref="BH87:BJ87"/>
    <mergeCell ref="BF71:BG74"/>
    <mergeCell ref="BF76:BG76"/>
    <mergeCell ref="BF77:BG79"/>
    <mergeCell ref="BF80:BG82"/>
    <mergeCell ref="BF83:BG83"/>
    <mergeCell ref="BF84:BG84"/>
    <mergeCell ref="BF85:BG85"/>
    <mergeCell ref="BF86:BG86"/>
    <mergeCell ref="BF87:BG87"/>
    <mergeCell ref="BF57:BG59"/>
    <mergeCell ref="BF75:BG75"/>
    <mergeCell ref="BH71:BJ74"/>
    <mergeCell ref="BD42:BE42"/>
    <mergeCell ref="BB60:BC60"/>
    <mergeCell ref="BH80:BJ82"/>
    <mergeCell ref="BF47:BG47"/>
    <mergeCell ref="BF48:BG48"/>
    <mergeCell ref="BH83:BJ83"/>
    <mergeCell ref="BH84:BJ84"/>
    <mergeCell ref="BH85:BJ85"/>
    <mergeCell ref="BH45:BJ46"/>
    <mergeCell ref="BH44:BJ44"/>
    <mergeCell ref="BH43:BJ43"/>
    <mergeCell ref="BH42:BJ42"/>
    <mergeCell ref="BH41:BJ41"/>
    <mergeCell ref="BF41:BG41"/>
    <mergeCell ref="BF42:BG42"/>
    <mergeCell ref="BF43:BG43"/>
    <mergeCell ref="BF44:BG44"/>
    <mergeCell ref="BH49:BJ49"/>
    <mergeCell ref="BH48:BJ48"/>
    <mergeCell ref="BH75:BJ75"/>
    <mergeCell ref="BH69:BJ69"/>
    <mergeCell ref="BH68:BJ68"/>
    <mergeCell ref="BH67:BJ67"/>
    <mergeCell ref="BH66:BJ66"/>
    <mergeCell ref="BH64:BJ64"/>
    <mergeCell ref="BH62:BJ62"/>
    <mergeCell ref="BH61:BJ61"/>
    <mergeCell ref="BH65:BJ65"/>
    <mergeCell ref="BH60:BJ60"/>
    <mergeCell ref="BH57:BJ59"/>
    <mergeCell ref="BD43:BE43"/>
    <mergeCell ref="AX44:AY44"/>
    <mergeCell ref="BH50:BJ52"/>
    <mergeCell ref="BH63:BJ63"/>
    <mergeCell ref="BD47:BE47"/>
    <mergeCell ref="BH38:BJ38"/>
    <mergeCell ref="BH37:BJ37"/>
    <mergeCell ref="BH36:BJ36"/>
    <mergeCell ref="BH35:BJ35"/>
    <mergeCell ref="BF40:BG40"/>
    <mergeCell ref="BH34:BJ34"/>
    <mergeCell ref="BH33:BJ33"/>
    <mergeCell ref="BH32:BJ32"/>
    <mergeCell ref="AZ36:BA36"/>
    <mergeCell ref="BD45:BE46"/>
    <mergeCell ref="BD34:BE34"/>
    <mergeCell ref="BD35:BE35"/>
    <mergeCell ref="BD33:BE33"/>
    <mergeCell ref="BD54:BE54"/>
    <mergeCell ref="AZ34:BA34"/>
    <mergeCell ref="AZ33:BA33"/>
    <mergeCell ref="BB44:BC44"/>
    <mergeCell ref="BB45:BC46"/>
    <mergeCell ref="BD49:BE49"/>
    <mergeCell ref="BF49:BG49"/>
    <mergeCell ref="BF53:BG53"/>
    <mergeCell ref="BF54:BG54"/>
    <mergeCell ref="BF55:BG55"/>
    <mergeCell ref="BF56:BG56"/>
    <mergeCell ref="BB62:BC62"/>
    <mergeCell ref="BB59:BC59"/>
    <mergeCell ref="BH56:BJ56"/>
    <mergeCell ref="BH31:BJ31"/>
    <mergeCell ref="BH30:BJ30"/>
    <mergeCell ref="BH26:BJ29"/>
    <mergeCell ref="BF26:BG29"/>
    <mergeCell ref="BF30:BG30"/>
    <mergeCell ref="BF31:BG31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D37:BE37"/>
    <mergeCell ref="BB36:BC36"/>
    <mergeCell ref="BD36:BE36"/>
    <mergeCell ref="BB34:BC34"/>
    <mergeCell ref="BB33:BC33"/>
    <mergeCell ref="BB31:BC31"/>
    <mergeCell ref="BD31:BE31"/>
    <mergeCell ref="BB37:BC37"/>
    <mergeCell ref="BD38:BE38"/>
    <mergeCell ref="BB32:BC32"/>
    <mergeCell ref="BD32:BE32"/>
    <mergeCell ref="AZ28:BE28"/>
    <mergeCell ref="BH39:BJ39"/>
    <mergeCell ref="BD30:BE30"/>
    <mergeCell ref="BH55:BJ55"/>
    <mergeCell ref="BH40:BJ40"/>
    <mergeCell ref="AV48:AW48"/>
    <mergeCell ref="AJ48:AK48"/>
    <mergeCell ref="AT50:AU50"/>
    <mergeCell ref="AV50:AW50"/>
    <mergeCell ref="AB50:AC50"/>
    <mergeCell ref="Z49:AA49"/>
    <mergeCell ref="AT48:AU48"/>
    <mergeCell ref="AN48:AO48"/>
    <mergeCell ref="AR48:AS48"/>
    <mergeCell ref="AX47:AY47"/>
    <mergeCell ref="AZ47:BA47"/>
    <mergeCell ref="AH48:AI48"/>
    <mergeCell ref="V48:W48"/>
    <mergeCell ref="AT53:AU53"/>
    <mergeCell ref="AL54:AM54"/>
    <mergeCell ref="AV54:AW54"/>
    <mergeCell ref="AL47:AM47"/>
    <mergeCell ref="AX49:AY49"/>
    <mergeCell ref="AH50:AI50"/>
    <mergeCell ref="AJ50:AK50"/>
    <mergeCell ref="AL50:AM50"/>
    <mergeCell ref="AN50:AO50"/>
    <mergeCell ref="AT52:AU52"/>
    <mergeCell ref="Z51:AA51"/>
    <mergeCell ref="Z52:AA52"/>
    <mergeCell ref="AB51:AC51"/>
    <mergeCell ref="AB52:AC52"/>
    <mergeCell ref="AD51:AE51"/>
    <mergeCell ref="AD52:AE52"/>
    <mergeCell ref="AF51:AG51"/>
    <mergeCell ref="BD53:BE53"/>
    <mergeCell ref="AX50:AY50"/>
    <mergeCell ref="AZ50:BA50"/>
    <mergeCell ref="BB50:BC50"/>
    <mergeCell ref="BB61:BC61"/>
    <mergeCell ref="BD56:BE56"/>
    <mergeCell ref="BD57:BE57"/>
    <mergeCell ref="AX67:AY67"/>
    <mergeCell ref="AZ64:BA64"/>
    <mergeCell ref="BD51:BE51"/>
    <mergeCell ref="BD50:BE50"/>
    <mergeCell ref="BD52:BE52"/>
    <mergeCell ref="AX54:AY54"/>
    <mergeCell ref="AZ54:BA54"/>
    <mergeCell ref="AX68:AY68"/>
    <mergeCell ref="AP57:AQ57"/>
    <mergeCell ref="Z72:AG72"/>
    <mergeCell ref="AH72:AS72"/>
    <mergeCell ref="AR67:AS67"/>
    <mergeCell ref="AZ68:BA68"/>
    <mergeCell ref="BB68:BC68"/>
    <mergeCell ref="AV68:AW68"/>
    <mergeCell ref="AD67:AE67"/>
    <mergeCell ref="Z67:AA67"/>
    <mergeCell ref="AX61:AY61"/>
    <mergeCell ref="AV61:AW61"/>
    <mergeCell ref="AR64:AS64"/>
    <mergeCell ref="AP66:AQ66"/>
    <mergeCell ref="AB62:AC62"/>
    <mergeCell ref="AT64:AU64"/>
    <mergeCell ref="AV69:AW69"/>
    <mergeCell ref="AV64:AW64"/>
    <mergeCell ref="AT67:AU67"/>
    <mergeCell ref="T67:U67"/>
    <mergeCell ref="V67:W67"/>
    <mergeCell ref="V87:W87"/>
    <mergeCell ref="AX52:AY52"/>
    <mergeCell ref="AX78:AY78"/>
    <mergeCell ref="AX64:AY64"/>
    <mergeCell ref="AT72:BE72"/>
    <mergeCell ref="AJ54:AK54"/>
    <mergeCell ref="AZ78:BA78"/>
    <mergeCell ref="BD78:BE78"/>
    <mergeCell ref="AX83:AY83"/>
    <mergeCell ref="AT86:AY86"/>
    <mergeCell ref="V86:W86"/>
    <mergeCell ref="AX75:AY75"/>
    <mergeCell ref="AZ75:BA75"/>
    <mergeCell ref="BB75:BC75"/>
    <mergeCell ref="BD75:BE75"/>
    <mergeCell ref="AL84:AM84"/>
    <mergeCell ref="AN84:AO84"/>
    <mergeCell ref="AP84:AQ84"/>
    <mergeCell ref="AZ84:BA84"/>
    <mergeCell ref="AF84:AG84"/>
    <mergeCell ref="AH84:AI84"/>
    <mergeCell ref="AR82:AS82"/>
    <mergeCell ref="AL83:AM83"/>
    <mergeCell ref="AT81:AU81"/>
    <mergeCell ref="AF83:AG83"/>
    <mergeCell ref="V82:W82"/>
    <mergeCell ref="X82:Y82"/>
    <mergeCell ref="X84:Y84"/>
    <mergeCell ref="AH77:AI77"/>
    <mergeCell ref="AJ77:AK77"/>
    <mergeCell ref="AB78:AC78"/>
    <mergeCell ref="AL53:AM53"/>
    <mergeCell ref="AZ48:BA48"/>
    <mergeCell ref="AF69:AG69"/>
    <mergeCell ref="AP69:AQ69"/>
    <mergeCell ref="Z73:AA74"/>
    <mergeCell ref="AB73:AC74"/>
    <mergeCell ref="BD63:BE63"/>
    <mergeCell ref="AT66:AU66"/>
    <mergeCell ref="AB64:AC64"/>
    <mergeCell ref="AD61:AE61"/>
    <mergeCell ref="Z69:AA69"/>
    <mergeCell ref="AB69:AC69"/>
    <mergeCell ref="AB75:AC75"/>
    <mergeCell ref="AN74:AO74"/>
    <mergeCell ref="Z65:AA65"/>
    <mergeCell ref="AV59:AW59"/>
    <mergeCell ref="AV67:AW67"/>
    <mergeCell ref="BD65:BE65"/>
    <mergeCell ref="AL49:AM49"/>
    <mergeCell ref="AN49:AO49"/>
    <mergeCell ref="AL65:AM65"/>
    <mergeCell ref="Z57:AA57"/>
    <mergeCell ref="AB63:AC63"/>
    <mergeCell ref="AD56:AE56"/>
    <mergeCell ref="AF56:AG56"/>
    <mergeCell ref="AT65:AU65"/>
    <mergeCell ref="AH62:AI62"/>
    <mergeCell ref="AL63:AM63"/>
    <mergeCell ref="AL64:AM64"/>
    <mergeCell ref="AT61:AU61"/>
    <mergeCell ref="AT62:AU62"/>
    <mergeCell ref="AT63:AU63"/>
    <mergeCell ref="BD76:BE76"/>
    <mergeCell ref="AT87:AY87"/>
    <mergeCell ref="AV42:AW42"/>
    <mergeCell ref="AX42:AY42"/>
    <mergeCell ref="V42:W42"/>
    <mergeCell ref="Z42:AA42"/>
    <mergeCell ref="AB42:AC42"/>
    <mergeCell ref="AD42:AE42"/>
    <mergeCell ref="AF42:AG42"/>
    <mergeCell ref="AH42:AI42"/>
    <mergeCell ref="V43:W43"/>
    <mergeCell ref="V44:W44"/>
    <mergeCell ref="AX76:AY76"/>
    <mergeCell ref="V84:W84"/>
    <mergeCell ref="V85:W85"/>
    <mergeCell ref="AL43:AM43"/>
    <mergeCell ref="AN43:AO43"/>
    <mergeCell ref="AP43:AQ43"/>
    <mergeCell ref="AR43:AS43"/>
    <mergeCell ref="AT84:AU84"/>
    <mergeCell ref="AN42:AO42"/>
    <mergeCell ref="AP42:AQ42"/>
    <mergeCell ref="AR42:AS42"/>
    <mergeCell ref="AF43:AG43"/>
    <mergeCell ref="AJ44:AK44"/>
    <mergeCell ref="AL44:AM44"/>
    <mergeCell ref="AN44:AO44"/>
    <mergeCell ref="AR45:AS46"/>
    <mergeCell ref="AL77:AM77"/>
    <mergeCell ref="AX62:AY62"/>
    <mergeCell ref="AV82:AW82"/>
    <mergeCell ref="AH43:AI43"/>
    <mergeCell ref="AJ43:AK43"/>
    <mergeCell ref="AZ86:BE86"/>
    <mergeCell ref="AX40:AY40"/>
    <mergeCell ref="AT43:AU43"/>
    <mergeCell ref="AV43:AW43"/>
    <mergeCell ref="BD41:BE41"/>
    <mergeCell ref="BD40:BE40"/>
    <mergeCell ref="BD44:BE44"/>
    <mergeCell ref="BD80:BE80"/>
    <mergeCell ref="BD48:BE48"/>
    <mergeCell ref="AZ83:BA83"/>
    <mergeCell ref="BB83:BC83"/>
    <mergeCell ref="AZ80:BA80"/>
    <mergeCell ref="BB80:BC80"/>
    <mergeCell ref="BB52:BC52"/>
    <mergeCell ref="BB53:BC53"/>
    <mergeCell ref="AX55:AY55"/>
    <mergeCell ref="AZ55:BA55"/>
    <mergeCell ref="BB55:BC55"/>
    <mergeCell ref="BB51:BC51"/>
    <mergeCell ref="BB43:BC43"/>
    <mergeCell ref="AX81:AY81"/>
    <mergeCell ref="BB84:BC84"/>
    <mergeCell ref="BD84:BE84"/>
    <mergeCell ref="AT85:AY85"/>
    <mergeCell ref="AZ85:BE85"/>
    <mergeCell ref="AV84:AW84"/>
    <mergeCell ref="AX84:AY84"/>
    <mergeCell ref="BB63:BC63"/>
    <mergeCell ref="AX69:AY69"/>
    <mergeCell ref="AZ69:BA69"/>
    <mergeCell ref="AN69:AO69"/>
    <mergeCell ref="X48:Y48"/>
    <mergeCell ref="Z38:AA38"/>
    <mergeCell ref="AB38:AC38"/>
    <mergeCell ref="AD38:AE38"/>
    <mergeCell ref="BB82:BC82"/>
    <mergeCell ref="AT80:AU80"/>
    <mergeCell ref="AZ79:BA79"/>
    <mergeCell ref="BB79:BC79"/>
    <mergeCell ref="AX80:AY80"/>
    <mergeCell ref="BB78:BC78"/>
    <mergeCell ref="AB76:AC76"/>
    <mergeCell ref="AD76:AE76"/>
    <mergeCell ref="AF76:AG76"/>
    <mergeCell ref="AR76:AS76"/>
    <mergeCell ref="Z75:AA75"/>
    <mergeCell ref="AJ47:AK47"/>
    <mergeCell ref="AZ42:BA42"/>
    <mergeCell ref="AV40:AW40"/>
    <mergeCell ref="AV44:AW44"/>
    <mergeCell ref="AZ43:BA43"/>
    <mergeCell ref="AT42:AU42"/>
    <mergeCell ref="AZ61:BA61"/>
    <mergeCell ref="AR62:AS62"/>
    <mergeCell ref="AR38:AS38"/>
    <mergeCell ref="AT38:AU38"/>
    <mergeCell ref="AV38:AW38"/>
    <mergeCell ref="AX38:AY38"/>
    <mergeCell ref="AT58:AU58"/>
    <mergeCell ref="AT59:AU59"/>
    <mergeCell ref="X41:Y41"/>
    <mergeCell ref="B34:O34"/>
    <mergeCell ref="P34:Q34"/>
    <mergeCell ref="Z32:AA32"/>
    <mergeCell ref="AD35:AE35"/>
    <mergeCell ref="AD36:AE36"/>
    <mergeCell ref="P37:Q37"/>
    <mergeCell ref="BD83:BE83"/>
    <mergeCell ref="BD82:BE82"/>
    <mergeCell ref="AR47:AS47"/>
    <mergeCell ref="AT47:AU47"/>
    <mergeCell ref="AF50:AG50"/>
    <mergeCell ref="AR50:AS50"/>
    <mergeCell ref="AP67:AQ67"/>
    <mergeCell ref="AH66:AI66"/>
    <mergeCell ref="AR63:AS63"/>
    <mergeCell ref="AJ65:AK65"/>
    <mergeCell ref="AJ62:AK62"/>
    <mergeCell ref="AF47:AG47"/>
    <mergeCell ref="AH47:AI47"/>
    <mergeCell ref="BD69:BE69"/>
    <mergeCell ref="AV62:AW62"/>
    <mergeCell ref="AV63:AW63"/>
    <mergeCell ref="AZ76:BA76"/>
    <mergeCell ref="BB76:BC76"/>
    <mergeCell ref="BD74:BE74"/>
    <mergeCell ref="V71:AG71"/>
    <mergeCell ref="AB79:AC79"/>
    <mergeCell ref="AX63:AY63"/>
    <mergeCell ref="AN62:AO62"/>
    <mergeCell ref="AN63:AO63"/>
    <mergeCell ref="AN47:AO47"/>
    <mergeCell ref="BD68:BE68"/>
    <mergeCell ref="P31:Q31"/>
    <mergeCell ref="AB33:AC33"/>
    <mergeCell ref="AD33:AE33"/>
    <mergeCell ref="X35:Y35"/>
    <mergeCell ref="Z35:AA35"/>
    <mergeCell ref="P33:Q33"/>
    <mergeCell ref="B30:O30"/>
    <mergeCell ref="T36:U36"/>
    <mergeCell ref="U15:W15"/>
    <mergeCell ref="X15:X16"/>
    <mergeCell ref="A15:B16"/>
    <mergeCell ref="A17:B17"/>
    <mergeCell ref="A18:B18"/>
    <mergeCell ref="P35:Q35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B38:O38"/>
    <mergeCell ref="P15:S15"/>
    <mergeCell ref="H15:J15"/>
    <mergeCell ref="X36:Y36"/>
    <mergeCell ref="P36:Q36"/>
    <mergeCell ref="V36:W36"/>
    <mergeCell ref="R36:S36"/>
    <mergeCell ref="B31:O31"/>
    <mergeCell ref="B32:O32"/>
    <mergeCell ref="T34:U34"/>
    <mergeCell ref="V34:W34"/>
    <mergeCell ref="X34:Y34"/>
    <mergeCell ref="P32:Q32"/>
    <mergeCell ref="R32:S32"/>
    <mergeCell ref="T32:U32"/>
    <mergeCell ref="V32:W32"/>
    <mergeCell ref="X32:Y32"/>
    <mergeCell ref="Z36:AA36"/>
    <mergeCell ref="AB36:AC36"/>
    <mergeCell ref="AF33:AG33"/>
    <mergeCell ref="AF36:AG36"/>
    <mergeCell ref="AB35:AC35"/>
    <mergeCell ref="R33:S33"/>
    <mergeCell ref="T33:U33"/>
    <mergeCell ref="V33:W33"/>
    <mergeCell ref="X33:Y33"/>
    <mergeCell ref="W91:AC91"/>
    <mergeCell ref="AD91:AJ91"/>
    <mergeCell ref="AK91:AR91"/>
    <mergeCell ref="AN30:AO30"/>
    <mergeCell ref="AZ30:BA30"/>
    <mergeCell ref="BB30:BC30"/>
    <mergeCell ref="AT29:AU29"/>
    <mergeCell ref="AZ31:BA31"/>
    <mergeCell ref="AP30:AQ30"/>
    <mergeCell ref="AR30:AS30"/>
    <mergeCell ref="AT30:AU30"/>
    <mergeCell ref="AV30:AW30"/>
    <mergeCell ref="AF30:AG30"/>
    <mergeCell ref="V30:W30"/>
    <mergeCell ref="P30:Q30"/>
    <mergeCell ref="Z80:AA80"/>
    <mergeCell ref="AN80:AO80"/>
    <mergeCell ref="AJ78:AK78"/>
    <mergeCell ref="T76:U76"/>
    <mergeCell ref="AD80:AE80"/>
    <mergeCell ref="AF80:AG80"/>
    <mergeCell ref="AF38:AG38"/>
    <mergeCell ref="V54:W54"/>
    <mergeCell ref="AV65:AW65"/>
    <mergeCell ref="R37:S37"/>
    <mergeCell ref="T37:U37"/>
    <mergeCell ref="V37:W37"/>
    <mergeCell ref="R31:S31"/>
    <mergeCell ref="T31:U31"/>
    <mergeCell ref="V31:W31"/>
    <mergeCell ref="X31:Y31"/>
    <mergeCell ref="R34:S34"/>
    <mergeCell ref="AS90:BJ91"/>
    <mergeCell ref="A91:K91"/>
    <mergeCell ref="L91:N91"/>
    <mergeCell ref="A95:D95"/>
    <mergeCell ref="BF112:BJ112"/>
    <mergeCell ref="AJ124:AT124"/>
    <mergeCell ref="AP47:AQ47"/>
    <mergeCell ref="AX45:AY46"/>
    <mergeCell ref="AZ37:BA37"/>
    <mergeCell ref="AZ32:BA32"/>
    <mergeCell ref="AZ44:BA44"/>
    <mergeCell ref="BB47:BC47"/>
    <mergeCell ref="AT36:AU36"/>
    <mergeCell ref="AV36:AW36"/>
    <mergeCell ref="AX36:AY36"/>
    <mergeCell ref="AV34:AW34"/>
    <mergeCell ref="A121:BH121"/>
    <mergeCell ref="AZ74:BA74"/>
    <mergeCell ref="AN67:AO67"/>
    <mergeCell ref="AJ57:AK57"/>
    <mergeCell ref="AT60:AU60"/>
    <mergeCell ref="AV60:AW60"/>
    <mergeCell ref="AX60:AY60"/>
    <mergeCell ref="AN40:AO40"/>
    <mergeCell ref="AJ83:AK83"/>
    <mergeCell ref="AL78:AM78"/>
    <mergeCell ref="BF111:BJ111"/>
    <mergeCell ref="W90:AC90"/>
    <mergeCell ref="A109:D109"/>
    <mergeCell ref="R41:S41"/>
    <mergeCell ref="B37:O37"/>
    <mergeCell ref="B36:O36"/>
    <mergeCell ref="A96:D96"/>
    <mergeCell ref="BF95:BJ95"/>
    <mergeCell ref="BF101:BJ101"/>
    <mergeCell ref="BF110:BJ110"/>
    <mergeCell ref="E100:BE100"/>
    <mergeCell ref="E101:BE101"/>
    <mergeCell ref="E103:BE103"/>
    <mergeCell ref="E104:BE104"/>
    <mergeCell ref="E105:BE105"/>
    <mergeCell ref="E106:BE106"/>
    <mergeCell ref="E107:BE107"/>
    <mergeCell ref="E102:BE102"/>
    <mergeCell ref="E110:BE110"/>
    <mergeCell ref="E109:BE109"/>
    <mergeCell ref="A103:D103"/>
    <mergeCell ref="BF103:BJ103"/>
    <mergeCell ref="A104:D104"/>
    <mergeCell ref="BF104:BJ104"/>
    <mergeCell ref="A105:D105"/>
    <mergeCell ref="BF105:BJ105"/>
    <mergeCell ref="A106:D106"/>
    <mergeCell ref="T77:U77"/>
    <mergeCell ref="AN77:AO77"/>
    <mergeCell ref="Z77:AA77"/>
    <mergeCell ref="AB77:AC77"/>
    <mergeCell ref="Z78:AA78"/>
    <mergeCell ref="X77:Y77"/>
    <mergeCell ref="T51:U51"/>
    <mergeCell ref="T52:U52"/>
    <mergeCell ref="V65:W65"/>
    <mergeCell ref="AL74:AM74"/>
    <mergeCell ref="AL57:AM57"/>
    <mergeCell ref="Z62:AA62"/>
    <mergeCell ref="Z61:AA61"/>
    <mergeCell ref="AB45:AC46"/>
    <mergeCell ref="AD45:AE46"/>
    <mergeCell ref="AH71:BE71"/>
    <mergeCell ref="AJ69:AK69"/>
    <mergeCell ref="BD64:BE64"/>
    <mergeCell ref="V72:W74"/>
    <mergeCell ref="X72:Y74"/>
    <mergeCell ref="AX65:AY65"/>
    <mergeCell ref="AZ65:BA65"/>
    <mergeCell ref="BB65:BC65"/>
    <mergeCell ref="AZ62:BA62"/>
    <mergeCell ref="AZ63:BA63"/>
    <mergeCell ref="AR75:AS75"/>
    <mergeCell ref="AT75:AU75"/>
    <mergeCell ref="AX74:AY74"/>
    <mergeCell ref="AV58:AW58"/>
    <mergeCell ref="AP45:AQ46"/>
    <mergeCell ref="BB69:BC69"/>
    <mergeCell ref="BB48:BC48"/>
    <mergeCell ref="A26:A29"/>
    <mergeCell ref="AJ29:AK29"/>
    <mergeCell ref="AL29:AM29"/>
    <mergeCell ref="AN29:AO29"/>
    <mergeCell ref="AV29:AW29"/>
    <mergeCell ref="AT28:AY28"/>
    <mergeCell ref="B26:O29"/>
    <mergeCell ref="R26:S29"/>
    <mergeCell ref="T26:U29"/>
    <mergeCell ref="P75:Q75"/>
    <mergeCell ref="AP48:AQ48"/>
    <mergeCell ref="AZ49:BA49"/>
    <mergeCell ref="BB49:BC49"/>
    <mergeCell ref="AX43:AY43"/>
    <mergeCell ref="AZ41:BA41"/>
    <mergeCell ref="BB41:BC41"/>
    <mergeCell ref="BB42:BC42"/>
    <mergeCell ref="AH29:AI29"/>
    <mergeCell ref="AH30:AI30"/>
    <mergeCell ref="AT39:AU39"/>
    <mergeCell ref="AR35:AS35"/>
    <mergeCell ref="AT35:AU35"/>
    <mergeCell ref="AR41:AS41"/>
    <mergeCell ref="AP44:AQ44"/>
    <mergeCell ref="T49:U49"/>
    <mergeCell ref="AZ58:BA58"/>
    <mergeCell ref="AZ59:BA59"/>
    <mergeCell ref="AZ60:BA60"/>
    <mergeCell ref="AP63:AQ63"/>
    <mergeCell ref="AP64:AQ64"/>
    <mergeCell ref="AR61:AS61"/>
    <mergeCell ref="AJ30:AK30"/>
    <mergeCell ref="AX30:AY30"/>
    <mergeCell ref="AV77:AW77"/>
    <mergeCell ref="BD67:BE67"/>
    <mergeCell ref="BD61:BE61"/>
    <mergeCell ref="BD60:BE60"/>
    <mergeCell ref="BD58:BE58"/>
    <mergeCell ref="BD59:BE59"/>
    <mergeCell ref="AR44:AS44"/>
    <mergeCell ref="AT44:AU44"/>
    <mergeCell ref="AT51:AU51"/>
    <mergeCell ref="AT54:AU54"/>
    <mergeCell ref="AX59:AY59"/>
    <mergeCell ref="AR53:AS53"/>
    <mergeCell ref="AZ45:BA46"/>
    <mergeCell ref="AR34:AS34"/>
    <mergeCell ref="AT34:AU34"/>
    <mergeCell ref="BD55:BE55"/>
    <mergeCell ref="AX58:AY58"/>
    <mergeCell ref="BB64:BC64"/>
    <mergeCell ref="AZ35:BA35"/>
    <mergeCell ref="BB35:BC35"/>
    <mergeCell ref="AZ39:BA39"/>
    <mergeCell ref="BB39:BC39"/>
    <mergeCell ref="BD39:BE39"/>
    <mergeCell ref="AT45:AU46"/>
    <mergeCell ref="AV45:AW46"/>
    <mergeCell ref="AZ56:BA56"/>
    <mergeCell ref="BB56:BC56"/>
    <mergeCell ref="AV57:AW57"/>
    <mergeCell ref="AX57:AY57"/>
    <mergeCell ref="AZ57:BA57"/>
    <mergeCell ref="BB57:BC57"/>
    <mergeCell ref="AL30:AM30"/>
    <mergeCell ref="AP37:AQ37"/>
    <mergeCell ref="AR37:AS37"/>
    <mergeCell ref="AL40:AM40"/>
    <mergeCell ref="AN31:AO31"/>
    <mergeCell ref="AP31:AQ31"/>
    <mergeCell ref="AR31:AS31"/>
    <mergeCell ref="AT31:AU31"/>
    <mergeCell ref="AL15:AO15"/>
    <mergeCell ref="B3:P6"/>
    <mergeCell ref="H7:P7"/>
    <mergeCell ref="AH26:BE26"/>
    <mergeCell ref="AN28:AS28"/>
    <mergeCell ref="AY15:BB15"/>
    <mergeCell ref="C15:F15"/>
    <mergeCell ref="G15:G16"/>
    <mergeCell ref="B8:G8"/>
    <mergeCell ref="Y15:AA15"/>
    <mergeCell ref="AP15:AS15"/>
    <mergeCell ref="AT15:AT16"/>
    <mergeCell ref="P26:Q29"/>
    <mergeCell ref="AB15:AB16"/>
    <mergeCell ref="AC15:AF15"/>
    <mergeCell ref="AG15:AG16"/>
    <mergeCell ref="V26:AG26"/>
    <mergeCell ref="AK15:AK16"/>
    <mergeCell ref="AX29:AY29"/>
    <mergeCell ref="AZ29:BA29"/>
    <mergeCell ref="BB29:BC29"/>
    <mergeCell ref="BD29:BE29"/>
    <mergeCell ref="BC15:BC16"/>
    <mergeCell ref="AB31:AC31"/>
    <mergeCell ref="AV31:AW31"/>
    <mergeCell ref="AX31:AY31"/>
    <mergeCell ref="AB32:AC32"/>
    <mergeCell ref="AH33:AI33"/>
    <mergeCell ref="AJ33:AK33"/>
    <mergeCell ref="AR32:AS32"/>
    <mergeCell ref="AT32:AU32"/>
    <mergeCell ref="AF41:AG41"/>
    <mergeCell ref="AX39:AY39"/>
    <mergeCell ref="AV41:AW41"/>
    <mergeCell ref="AP41:AQ41"/>
    <mergeCell ref="AV35:AW35"/>
    <mergeCell ref="AX35:AY35"/>
    <mergeCell ref="AP40:AQ40"/>
    <mergeCell ref="AR40:AS40"/>
    <mergeCell ref="AT40:AU40"/>
    <mergeCell ref="AL34:AM34"/>
    <mergeCell ref="AN34:AO34"/>
    <mergeCell ref="AP34:AQ34"/>
    <mergeCell ref="AD34:AE34"/>
    <mergeCell ref="AN41:AO41"/>
    <mergeCell ref="AH39:AI39"/>
    <mergeCell ref="AJ39:AK39"/>
    <mergeCell ref="AL39:AM39"/>
    <mergeCell ref="AN39:AO39"/>
    <mergeCell ref="AP39:AQ39"/>
    <mergeCell ref="AR39:AS39"/>
    <mergeCell ref="AF37:AG37"/>
    <mergeCell ref="AD31:AE31"/>
    <mergeCell ref="AF31:AG31"/>
    <mergeCell ref="AH31:AI31"/>
    <mergeCell ref="AH37:AI37"/>
    <mergeCell ref="Z31:AA31"/>
    <mergeCell ref="BD15:BD16"/>
    <mergeCell ref="AU15:AW15"/>
    <mergeCell ref="AX15:AX16"/>
    <mergeCell ref="R44:S44"/>
    <mergeCell ref="V41:W41"/>
    <mergeCell ref="R42:S42"/>
    <mergeCell ref="T42:U42"/>
    <mergeCell ref="BC2:BH2"/>
    <mergeCell ref="H8:K8"/>
    <mergeCell ref="BH15:BH16"/>
    <mergeCell ref="T15:T16"/>
    <mergeCell ref="X27:Y29"/>
    <mergeCell ref="Z27:AG27"/>
    <mergeCell ref="AH27:AS27"/>
    <mergeCell ref="AT27:BE27"/>
    <mergeCell ref="Z28:AA29"/>
    <mergeCell ref="AH15:AJ15"/>
    <mergeCell ref="AB28:AC29"/>
    <mergeCell ref="AD28:AE29"/>
    <mergeCell ref="AF28:AG29"/>
    <mergeCell ref="AH28:AM28"/>
    <mergeCell ref="AP29:AQ29"/>
    <mergeCell ref="AR29:AS29"/>
    <mergeCell ref="K15:K16"/>
    <mergeCell ref="L15:O15"/>
    <mergeCell ref="BE15:BE16"/>
    <mergeCell ref="BF15:BF16"/>
    <mergeCell ref="B11:N11"/>
    <mergeCell ref="Y8:AY9"/>
    <mergeCell ref="V27:W29"/>
    <mergeCell ref="AL31:AM31"/>
    <mergeCell ref="AV81:AW81"/>
    <mergeCell ref="X78:Y78"/>
    <mergeCell ref="Z79:AA79"/>
    <mergeCell ref="AJ79:AK79"/>
    <mergeCell ref="R76:S76"/>
    <mergeCell ref="P83:Q83"/>
    <mergeCell ref="R71:S74"/>
    <mergeCell ref="T71:U74"/>
    <mergeCell ref="AD73:AE74"/>
    <mergeCell ref="AF73:AG74"/>
    <mergeCell ref="AH73:AM73"/>
    <mergeCell ref="AN73:AS73"/>
    <mergeCell ref="AT73:AY73"/>
    <mergeCell ref="AP80:AQ80"/>
    <mergeCell ref="AJ31:AK31"/>
    <mergeCell ref="BI15:BI16"/>
    <mergeCell ref="BG15:BG16"/>
    <mergeCell ref="R30:S30"/>
    <mergeCell ref="T30:U30"/>
    <mergeCell ref="X30:Y30"/>
    <mergeCell ref="Z30:AA30"/>
    <mergeCell ref="AB30:AC30"/>
    <mergeCell ref="AD30:AE30"/>
    <mergeCell ref="X44:Y44"/>
    <mergeCell ref="Z44:AA44"/>
    <mergeCell ref="AB44:AC44"/>
    <mergeCell ref="AD44:AE44"/>
    <mergeCell ref="AF44:AG44"/>
    <mergeCell ref="AH44:AI44"/>
    <mergeCell ref="AZ40:BA40"/>
    <mergeCell ref="BB40:BC40"/>
    <mergeCell ref="AF35:AG35"/>
    <mergeCell ref="B80:O82"/>
    <mergeCell ref="AH68:AI68"/>
    <mergeCell ref="AJ68:AK68"/>
    <mergeCell ref="AL68:AM68"/>
    <mergeCell ref="AN68:AO68"/>
    <mergeCell ref="AP68:AQ68"/>
    <mergeCell ref="AR68:AS68"/>
    <mergeCell ref="AZ73:BE73"/>
    <mergeCell ref="BB74:BC74"/>
    <mergeCell ref="R69:S69"/>
    <mergeCell ref="V69:W69"/>
    <mergeCell ref="AF75:AG75"/>
    <mergeCell ref="AH75:AI75"/>
    <mergeCell ref="AJ75:AK75"/>
    <mergeCell ref="AL75:AM75"/>
    <mergeCell ref="AN75:AO75"/>
    <mergeCell ref="AT77:AU77"/>
    <mergeCell ref="V68:W68"/>
    <mergeCell ref="V75:W75"/>
    <mergeCell ref="AT76:AU76"/>
    <mergeCell ref="AV76:AW76"/>
    <mergeCell ref="AF79:AG79"/>
    <mergeCell ref="AD77:AE77"/>
    <mergeCell ref="AF77:AG77"/>
    <mergeCell ref="AH78:AI78"/>
    <mergeCell ref="V77:W77"/>
    <mergeCell ref="V80:W80"/>
    <mergeCell ref="T80:U80"/>
    <mergeCell ref="T69:U69"/>
    <mergeCell ref="T79:U79"/>
    <mergeCell ref="T82:U82"/>
    <mergeCell ref="T75:U75"/>
    <mergeCell ref="B83:O83"/>
    <mergeCell ref="Z86:AA86"/>
    <mergeCell ref="AB86:AC86"/>
    <mergeCell ref="AS89:BJ89"/>
    <mergeCell ref="A80:A82"/>
    <mergeCell ref="AZ87:BE87"/>
    <mergeCell ref="AR83:AS83"/>
    <mergeCell ref="AH76:AI76"/>
    <mergeCell ref="AJ76:AK76"/>
    <mergeCell ref="AL76:AM76"/>
    <mergeCell ref="AN76:AO76"/>
    <mergeCell ref="AP76:AQ76"/>
    <mergeCell ref="AP79:AQ79"/>
    <mergeCell ref="AR79:AS79"/>
    <mergeCell ref="AH83:AI83"/>
    <mergeCell ref="AN82:AO82"/>
    <mergeCell ref="AP82:AQ82"/>
    <mergeCell ref="AN83:AO83"/>
    <mergeCell ref="AP83:AQ83"/>
    <mergeCell ref="AH82:AI82"/>
    <mergeCell ref="AJ82:AK82"/>
    <mergeCell ref="AL82:AM82"/>
    <mergeCell ref="AH81:AI81"/>
    <mergeCell ref="AJ81:AK81"/>
    <mergeCell ref="AP78:AQ78"/>
    <mergeCell ref="BD81:BE81"/>
    <mergeCell ref="AV79:AW79"/>
    <mergeCell ref="AX79:AY79"/>
    <mergeCell ref="AN78:AO78"/>
    <mergeCell ref="V81:W81"/>
    <mergeCell ref="AV80:AW80"/>
    <mergeCell ref="R77:S77"/>
    <mergeCell ref="B77:O79"/>
    <mergeCell ref="R78:S78"/>
    <mergeCell ref="B54:O54"/>
    <mergeCell ref="P54:Q54"/>
    <mergeCell ref="AN81:AO81"/>
    <mergeCell ref="AT82:AU82"/>
    <mergeCell ref="X76:Y76"/>
    <mergeCell ref="A133:AH134"/>
    <mergeCell ref="A126:AG126"/>
    <mergeCell ref="A128:AG128"/>
    <mergeCell ref="AT79:AU79"/>
    <mergeCell ref="AH80:AI80"/>
    <mergeCell ref="AJ80:AK80"/>
    <mergeCell ref="R68:S68"/>
    <mergeCell ref="T68:U68"/>
    <mergeCell ref="X68:Y68"/>
    <mergeCell ref="Z68:AA68"/>
    <mergeCell ref="AB68:AC68"/>
    <mergeCell ref="AD68:AE68"/>
    <mergeCell ref="AL132:AP132"/>
    <mergeCell ref="R79:S79"/>
    <mergeCell ref="T78:U78"/>
    <mergeCell ref="AT68:AU68"/>
    <mergeCell ref="AL80:AM80"/>
    <mergeCell ref="B75:O75"/>
    <mergeCell ref="R59:S59"/>
    <mergeCell ref="T59:U59"/>
    <mergeCell ref="V59:W59"/>
    <mergeCell ref="X59:Y59"/>
    <mergeCell ref="T65:U65"/>
    <mergeCell ref="A86:U86"/>
    <mergeCell ref="R81:S81"/>
    <mergeCell ref="R83:S83"/>
    <mergeCell ref="T83:U83"/>
    <mergeCell ref="X83:Y83"/>
    <mergeCell ref="Z83:AA83"/>
    <mergeCell ref="AD82:AE82"/>
    <mergeCell ref="AF82:AG82"/>
    <mergeCell ref="R80:S80"/>
    <mergeCell ref="V83:W83"/>
    <mergeCell ref="AN86:AS86"/>
    <mergeCell ref="AR84:AS84"/>
    <mergeCell ref="A85:U85"/>
    <mergeCell ref="X87:Y87"/>
    <mergeCell ref="Z87:AA87"/>
    <mergeCell ref="AB87:AC87"/>
    <mergeCell ref="AD87:AE87"/>
    <mergeCell ref="AF87:AG87"/>
    <mergeCell ref="AH87:AM87"/>
    <mergeCell ref="AN87:AS87"/>
    <mergeCell ref="AD83:AE83"/>
    <mergeCell ref="A84:U84"/>
    <mergeCell ref="AJ84:AK84"/>
    <mergeCell ref="X85:Y85"/>
    <mergeCell ref="Z85:AA85"/>
    <mergeCell ref="AB85:AC85"/>
    <mergeCell ref="AD85:AE85"/>
    <mergeCell ref="AF85:AG85"/>
    <mergeCell ref="AH85:AM85"/>
    <mergeCell ref="AN85:AS85"/>
    <mergeCell ref="AD84:AE84"/>
    <mergeCell ref="AB84:AC84"/>
    <mergeCell ref="A87:U87"/>
    <mergeCell ref="X86:Y86"/>
    <mergeCell ref="B56:O56"/>
    <mergeCell ref="B61:O61"/>
    <mergeCell ref="P56:Q56"/>
    <mergeCell ref="B55:O55"/>
    <mergeCell ref="X61:Y61"/>
    <mergeCell ref="P61:Q61"/>
    <mergeCell ref="R61:S61"/>
    <mergeCell ref="X51:Y51"/>
    <mergeCell ref="X52:Y52"/>
    <mergeCell ref="B60:O60"/>
    <mergeCell ref="P60:Q60"/>
    <mergeCell ref="V52:W52"/>
    <mergeCell ref="R58:S58"/>
    <mergeCell ref="B53:O53"/>
    <mergeCell ref="P53:Q53"/>
    <mergeCell ref="P64:Q64"/>
    <mergeCell ref="V51:W51"/>
    <mergeCell ref="V62:W62"/>
    <mergeCell ref="B64:O64"/>
    <mergeCell ref="B57:O59"/>
    <mergeCell ref="T57:U57"/>
    <mergeCell ref="P50:Q52"/>
    <mergeCell ref="R63:S63"/>
    <mergeCell ref="R50:S50"/>
    <mergeCell ref="X62:Y62"/>
    <mergeCell ref="T62:U62"/>
    <mergeCell ref="T63:U63"/>
    <mergeCell ref="T64:U64"/>
    <mergeCell ref="P55:Q55"/>
    <mergeCell ref="R55:S55"/>
    <mergeCell ref="T55:U55"/>
    <mergeCell ref="V55:W55"/>
    <mergeCell ref="AF54:AG54"/>
    <mergeCell ref="AH54:AI54"/>
    <mergeCell ref="Z53:AA53"/>
    <mergeCell ref="AB53:AC53"/>
    <mergeCell ref="AD53:AE53"/>
    <mergeCell ref="AD63:AE63"/>
    <mergeCell ref="AD64:AE64"/>
    <mergeCell ref="AF62:AG62"/>
    <mergeCell ref="AF63:AG63"/>
    <mergeCell ref="AF64:AG64"/>
    <mergeCell ref="AH69:AI69"/>
    <mergeCell ref="AJ64:AK64"/>
    <mergeCell ref="AN65:AO65"/>
    <mergeCell ref="AP65:AQ65"/>
    <mergeCell ref="AR65:AS65"/>
    <mergeCell ref="AB61:AC61"/>
    <mergeCell ref="AH60:AI60"/>
    <mergeCell ref="AJ60:AK60"/>
    <mergeCell ref="AL60:AM60"/>
    <mergeCell ref="AL67:AM67"/>
    <mergeCell ref="AD69:AE69"/>
    <mergeCell ref="AL69:AM69"/>
    <mergeCell ref="AF68:AG68"/>
    <mergeCell ref="AR60:AS60"/>
    <mergeCell ref="AN56:AO56"/>
    <mergeCell ref="AP56:AQ56"/>
    <mergeCell ref="X55:Y55"/>
    <mergeCell ref="Z55:AA55"/>
    <mergeCell ref="AB55:AC55"/>
    <mergeCell ref="AD55:AE55"/>
    <mergeCell ref="AF55:AG55"/>
    <mergeCell ref="R51:S51"/>
    <mergeCell ref="R54:S54"/>
    <mergeCell ref="T54:U54"/>
    <mergeCell ref="X54:Y54"/>
    <mergeCell ref="Z54:AA54"/>
    <mergeCell ref="AB54:AC54"/>
    <mergeCell ref="V60:W60"/>
    <mergeCell ref="R56:S56"/>
    <mergeCell ref="T56:U56"/>
    <mergeCell ref="V56:W56"/>
    <mergeCell ref="R57:S57"/>
    <mergeCell ref="X60:Y60"/>
    <mergeCell ref="AF53:AG53"/>
    <mergeCell ref="AD59:AE59"/>
    <mergeCell ref="AF58:AG58"/>
    <mergeCell ref="X56:Y56"/>
    <mergeCell ref="V53:W53"/>
    <mergeCell ref="X53:Y53"/>
    <mergeCell ref="AF52:AG52"/>
    <mergeCell ref="AB57:AC57"/>
    <mergeCell ref="X58:Y58"/>
    <mergeCell ref="Z56:AA56"/>
    <mergeCell ref="X57:Y57"/>
    <mergeCell ref="Z60:AA60"/>
    <mergeCell ref="AB56:AC56"/>
    <mergeCell ref="V58:W58"/>
    <mergeCell ref="AD54:AE54"/>
    <mergeCell ref="AV32:AW32"/>
    <mergeCell ref="AX32:AY32"/>
    <mergeCell ref="AR33:AS33"/>
    <mergeCell ref="AT33:AU33"/>
    <mergeCell ref="AV33:AW33"/>
    <mergeCell ref="AX33:AY33"/>
    <mergeCell ref="AN59:AO59"/>
    <mergeCell ref="AP58:AQ58"/>
    <mergeCell ref="AP59:AQ59"/>
    <mergeCell ref="AR58:AS58"/>
    <mergeCell ref="AR59:AS59"/>
    <mergeCell ref="AD32:AE32"/>
    <mergeCell ref="AF32:AG32"/>
    <mergeCell ref="AH32:AI32"/>
    <mergeCell ref="AJ32:AK32"/>
    <mergeCell ref="AL32:AM32"/>
    <mergeCell ref="AN32:AO32"/>
    <mergeCell ref="AP32:AQ32"/>
    <mergeCell ref="AX37:AY37"/>
    <mergeCell ref="AF39:AG39"/>
    <mergeCell ref="AJ58:AK58"/>
    <mergeCell ref="AJ59:AK59"/>
    <mergeCell ref="AD57:AE57"/>
    <mergeCell ref="AF57:AG57"/>
    <mergeCell ref="AL58:AM58"/>
    <mergeCell ref="AL59:AM59"/>
    <mergeCell ref="AN58:AO58"/>
    <mergeCell ref="AH57:AI57"/>
    <mergeCell ref="AN57:AO57"/>
    <mergeCell ref="AJ56:AK56"/>
    <mergeCell ref="AD50:AE50"/>
    <mergeCell ref="AH41:AI41"/>
    <mergeCell ref="AB49:AC49"/>
    <mergeCell ref="AD49:AE49"/>
    <mergeCell ref="AF49:AG49"/>
    <mergeCell ref="AH49:AI49"/>
    <mergeCell ref="AJ49:AK49"/>
    <mergeCell ref="AT41:AU41"/>
    <mergeCell ref="AH40:AI40"/>
    <mergeCell ref="AF34:AG34"/>
    <mergeCell ref="AH34:AI34"/>
    <mergeCell ref="AV39:AW39"/>
    <mergeCell ref="AT37:AU37"/>
    <mergeCell ref="AV37:AW37"/>
    <mergeCell ref="AL45:AM46"/>
    <mergeCell ref="AN45:AO46"/>
    <mergeCell ref="AJ36:AK36"/>
    <mergeCell ref="AJ41:AK41"/>
    <mergeCell ref="AB34:AC34"/>
    <mergeCell ref="AD48:AE48"/>
    <mergeCell ref="AF48:AG48"/>
    <mergeCell ref="AJ40:AK40"/>
    <mergeCell ref="AH38:AI38"/>
    <mergeCell ref="AJ38:AK38"/>
    <mergeCell ref="AB40:AC40"/>
    <mergeCell ref="AD40:AE40"/>
    <mergeCell ref="AF40:AG40"/>
    <mergeCell ref="AD43:AE43"/>
    <mergeCell ref="AJ42:AK42"/>
    <mergeCell ref="AH35:AI35"/>
    <mergeCell ref="AJ35:AK35"/>
    <mergeCell ref="AL35:AM35"/>
    <mergeCell ref="AN35:AO35"/>
    <mergeCell ref="AP35:AQ35"/>
    <mergeCell ref="AR56:AS56"/>
    <mergeCell ref="AT56:AU56"/>
    <mergeCell ref="AP49:AQ49"/>
    <mergeCell ref="AR49:AS49"/>
    <mergeCell ref="AT49:AU49"/>
    <mergeCell ref="AV49:AW49"/>
    <mergeCell ref="AX56:AY56"/>
    <mergeCell ref="AX34:AY34"/>
    <mergeCell ref="AP50:AQ50"/>
    <mergeCell ref="AV47:AW47"/>
    <mergeCell ref="AN53:AO53"/>
    <mergeCell ref="AH55:AI55"/>
    <mergeCell ref="AJ53:AK53"/>
    <mergeCell ref="AH56:AI56"/>
    <mergeCell ref="AJ51:AK51"/>
    <mergeCell ref="BB54:BC54"/>
    <mergeCell ref="AR55:AS55"/>
    <mergeCell ref="AL56:AM56"/>
    <mergeCell ref="AN52:AO52"/>
    <mergeCell ref="AP52:AQ52"/>
    <mergeCell ref="AR52:AS52"/>
    <mergeCell ref="AR54:AS54"/>
    <mergeCell ref="AX41:AY41"/>
    <mergeCell ref="AJ37:AK37"/>
    <mergeCell ref="AL37:AM37"/>
    <mergeCell ref="AN37:AO37"/>
    <mergeCell ref="AN33:AO33"/>
    <mergeCell ref="AP33:AQ33"/>
    <mergeCell ref="AL41:AM41"/>
    <mergeCell ref="AN36:AO36"/>
    <mergeCell ref="AP36:AQ36"/>
    <mergeCell ref="AR36:AS36"/>
    <mergeCell ref="AL36:AM36"/>
    <mergeCell ref="AL33:AM33"/>
    <mergeCell ref="AR51:AS51"/>
    <mergeCell ref="AL48:AM48"/>
    <mergeCell ref="AL52:AM52"/>
    <mergeCell ref="AL51:AM51"/>
    <mergeCell ref="AL42:AM42"/>
    <mergeCell ref="AZ38:BA38"/>
    <mergeCell ref="BB38:BC38"/>
    <mergeCell ref="AX48:AY48"/>
    <mergeCell ref="AV53:AW53"/>
    <mergeCell ref="P38:Q38"/>
    <mergeCell ref="X37:Y37"/>
    <mergeCell ref="AJ55:AK55"/>
    <mergeCell ref="AL55:AM55"/>
    <mergeCell ref="AN55:AO55"/>
    <mergeCell ref="AP55:AQ55"/>
    <mergeCell ref="AH36:AI36"/>
    <mergeCell ref="AB37:AC37"/>
    <mergeCell ref="Z37:AA37"/>
    <mergeCell ref="AJ34:AK34"/>
    <mergeCell ref="AD47:AE47"/>
    <mergeCell ref="AP54:AQ54"/>
    <mergeCell ref="AJ52:AK52"/>
    <mergeCell ref="AN51:AO51"/>
    <mergeCell ref="AP51:AQ51"/>
    <mergeCell ref="P48:Q48"/>
    <mergeCell ref="X49:Y49"/>
    <mergeCell ref="AP53:AQ53"/>
    <mergeCell ref="AB43:AC43"/>
    <mergeCell ref="AL38:AM38"/>
    <mergeCell ref="AN38:AO38"/>
    <mergeCell ref="AP38:AQ38"/>
    <mergeCell ref="AF45:AG46"/>
    <mergeCell ref="AH45:AI46"/>
    <mergeCell ref="AJ45:AK46"/>
    <mergeCell ref="R53:S53"/>
    <mergeCell ref="T53:U53"/>
    <mergeCell ref="Z47:AA47"/>
    <mergeCell ref="AB47:AC47"/>
    <mergeCell ref="AH53:AI53"/>
    <mergeCell ref="AB41:AC41"/>
    <mergeCell ref="AD41:AE41"/>
    <mergeCell ref="B33:O33"/>
    <mergeCell ref="B35:O35"/>
    <mergeCell ref="R35:S35"/>
    <mergeCell ref="T35:U35"/>
    <mergeCell ref="V35:W35"/>
    <mergeCell ref="Z33:AA33"/>
    <mergeCell ref="P40:Q40"/>
    <mergeCell ref="P43:Q43"/>
    <mergeCell ref="Z43:AA43"/>
    <mergeCell ref="R45:S46"/>
    <mergeCell ref="T45:U46"/>
    <mergeCell ref="V45:W46"/>
    <mergeCell ref="X45:Y46"/>
    <mergeCell ref="Z45:AA46"/>
    <mergeCell ref="AH51:AI51"/>
    <mergeCell ref="AH52:AI52"/>
    <mergeCell ref="Z41:AA41"/>
    <mergeCell ref="AD37:AE37"/>
    <mergeCell ref="AB48:AC48"/>
    <mergeCell ref="B44:O44"/>
    <mergeCell ref="B43:O43"/>
    <mergeCell ref="X50:Y50"/>
    <mergeCell ref="T47:U47"/>
    <mergeCell ref="X47:Y47"/>
    <mergeCell ref="Z34:AA34"/>
    <mergeCell ref="V49:W49"/>
    <mergeCell ref="R49:S49"/>
    <mergeCell ref="Z48:AA48"/>
    <mergeCell ref="B45:O47"/>
    <mergeCell ref="B48:O48"/>
    <mergeCell ref="T44:U44"/>
    <mergeCell ref="P44:Q44"/>
    <mergeCell ref="A50:A52"/>
    <mergeCell ref="R52:S52"/>
    <mergeCell ref="R38:S38"/>
    <mergeCell ref="B40:O40"/>
    <mergeCell ref="R40:S40"/>
    <mergeCell ref="T40:U40"/>
    <mergeCell ref="V40:W40"/>
    <mergeCell ref="X40:Y40"/>
    <mergeCell ref="A45:A47"/>
    <mergeCell ref="P45:Q47"/>
    <mergeCell ref="T38:U38"/>
    <mergeCell ref="V38:W38"/>
    <mergeCell ref="X38:Y38"/>
    <mergeCell ref="V47:W47"/>
    <mergeCell ref="Z50:AA50"/>
    <mergeCell ref="B50:O52"/>
    <mergeCell ref="R48:S48"/>
    <mergeCell ref="T48:U48"/>
    <mergeCell ref="R47:S47"/>
    <mergeCell ref="T50:U50"/>
    <mergeCell ref="B49:O49"/>
    <mergeCell ref="P49:Q49"/>
    <mergeCell ref="X42:Y42"/>
    <mergeCell ref="T41:U41"/>
    <mergeCell ref="T43:U43"/>
    <mergeCell ref="V50:W50"/>
    <mergeCell ref="R43:S43"/>
    <mergeCell ref="Z40:AA40"/>
    <mergeCell ref="X43:Y43"/>
    <mergeCell ref="A41:A42"/>
    <mergeCell ref="B41:O42"/>
    <mergeCell ref="P41:Q42"/>
    <mergeCell ref="BB58:BC58"/>
    <mergeCell ref="AX51:AY51"/>
    <mergeCell ref="AZ51:BA51"/>
    <mergeCell ref="AZ52:BA52"/>
    <mergeCell ref="AR57:AS57"/>
    <mergeCell ref="AT57:AU57"/>
    <mergeCell ref="AT55:AU55"/>
    <mergeCell ref="AV55:AW55"/>
    <mergeCell ref="AX53:AY53"/>
    <mergeCell ref="AZ53:BA53"/>
    <mergeCell ref="AV51:AW51"/>
    <mergeCell ref="AV52:AW52"/>
    <mergeCell ref="AN54:AO54"/>
    <mergeCell ref="AV56:AW56"/>
    <mergeCell ref="Z58:AA58"/>
    <mergeCell ref="AB58:AC58"/>
    <mergeCell ref="A77:A79"/>
    <mergeCell ref="P77:Q79"/>
    <mergeCell ref="AB65:AC65"/>
    <mergeCell ref="AD65:AE65"/>
    <mergeCell ref="AF65:AG65"/>
    <mergeCell ref="AH65:AI65"/>
    <mergeCell ref="AH64:AI64"/>
    <mergeCell ref="AH67:AI67"/>
    <mergeCell ref="B65:O65"/>
    <mergeCell ref="B66:O66"/>
    <mergeCell ref="P65:Q65"/>
    <mergeCell ref="P66:Q66"/>
    <mergeCell ref="T58:U58"/>
    <mergeCell ref="R67:S67"/>
    <mergeCell ref="R62:S62"/>
    <mergeCell ref="T61:U61"/>
    <mergeCell ref="A57:A59"/>
    <mergeCell ref="AN64:AO64"/>
    <mergeCell ref="AN60:AO60"/>
    <mergeCell ref="AD62:AE62"/>
    <mergeCell ref="Z63:AA63"/>
    <mergeCell ref="Z64:AA64"/>
    <mergeCell ref="AH63:AI63"/>
    <mergeCell ref="AJ61:AK61"/>
    <mergeCell ref="AJ63:AK63"/>
    <mergeCell ref="B62:O62"/>
    <mergeCell ref="B63:O63"/>
    <mergeCell ref="R66:S66"/>
    <mergeCell ref="R75:S75"/>
    <mergeCell ref="X69:Y69"/>
    <mergeCell ref="B76:O76"/>
    <mergeCell ref="AH58:AI58"/>
    <mergeCell ref="V57:W57"/>
    <mergeCell ref="X75:Y75"/>
    <mergeCell ref="P68:Q68"/>
    <mergeCell ref="B69:O69"/>
    <mergeCell ref="P69:Q69"/>
    <mergeCell ref="V76:W76"/>
    <mergeCell ref="Z59:AA59"/>
    <mergeCell ref="AF59:AG59"/>
    <mergeCell ref="X65:Y65"/>
    <mergeCell ref="AL61:AM61"/>
    <mergeCell ref="AL62:AM62"/>
    <mergeCell ref="AB67:AC67"/>
    <mergeCell ref="AP60:AQ60"/>
    <mergeCell ref="AH59:AI59"/>
    <mergeCell ref="P67:Q67"/>
    <mergeCell ref="V63:W63"/>
    <mergeCell ref="V64:W64"/>
    <mergeCell ref="AB60:AC60"/>
    <mergeCell ref="AD60:AE60"/>
    <mergeCell ref="AF60:AG60"/>
    <mergeCell ref="B67:O67"/>
    <mergeCell ref="P62:Q62"/>
    <mergeCell ref="P63:Q63"/>
    <mergeCell ref="X64:Y64"/>
    <mergeCell ref="R65:S65"/>
    <mergeCell ref="AH61:AI61"/>
    <mergeCell ref="R60:S60"/>
    <mergeCell ref="T60:U60"/>
    <mergeCell ref="BB67:BC67"/>
    <mergeCell ref="AF86:AG86"/>
    <mergeCell ref="AH86:AM86"/>
    <mergeCell ref="AP62:AQ62"/>
    <mergeCell ref="AF61:AG61"/>
    <mergeCell ref="AF67:AG67"/>
    <mergeCell ref="AJ66:AK66"/>
    <mergeCell ref="AL66:AM66"/>
    <mergeCell ref="AN66:AO66"/>
    <mergeCell ref="T66:U66"/>
    <mergeCell ref="V66:W66"/>
    <mergeCell ref="X66:Y66"/>
    <mergeCell ref="Z66:AA66"/>
    <mergeCell ref="AB66:AC66"/>
    <mergeCell ref="X63:Y63"/>
    <mergeCell ref="V61:W61"/>
    <mergeCell ref="AJ67:AK67"/>
    <mergeCell ref="Z76:AA76"/>
    <mergeCell ref="AP74:AQ74"/>
    <mergeCell ref="AR80:AS80"/>
    <mergeCell ref="AZ81:BA81"/>
    <mergeCell ref="AV83:AW83"/>
    <mergeCell ref="AF81:AG81"/>
    <mergeCell ref="V78:W78"/>
    <mergeCell ref="V79:W79"/>
    <mergeCell ref="X79:Y79"/>
    <mergeCell ref="AD78:AE78"/>
    <mergeCell ref="AF78:AG78"/>
    <mergeCell ref="AB80:AC80"/>
    <mergeCell ref="AL79:AM79"/>
    <mergeCell ref="X81:Y81"/>
    <mergeCell ref="AR81:AS81"/>
    <mergeCell ref="AR69:AS69"/>
    <mergeCell ref="AT69:AU69"/>
    <mergeCell ref="AP75:AQ75"/>
    <mergeCell ref="R64:S64"/>
    <mergeCell ref="AB59:AC59"/>
    <mergeCell ref="AD58:AE58"/>
    <mergeCell ref="AN61:AO61"/>
    <mergeCell ref="P57:Q59"/>
    <mergeCell ref="A113:D113"/>
    <mergeCell ref="R82:S82"/>
    <mergeCell ref="E111:BE111"/>
    <mergeCell ref="E112:BE112"/>
    <mergeCell ref="BD62:BE62"/>
    <mergeCell ref="AD66:AE66"/>
    <mergeCell ref="AF66:AG66"/>
    <mergeCell ref="AR66:AS66"/>
    <mergeCell ref="T81:U81"/>
    <mergeCell ref="X80:Y80"/>
    <mergeCell ref="AV66:AW66"/>
    <mergeCell ref="AX66:AY66"/>
    <mergeCell ref="AZ66:BA66"/>
    <mergeCell ref="BB66:BC66"/>
    <mergeCell ref="BD66:BE66"/>
    <mergeCell ref="AZ67:BA67"/>
    <mergeCell ref="R90:V90"/>
    <mergeCell ref="R91:V91"/>
    <mergeCell ref="E95:BE95"/>
    <mergeCell ref="E96:BE96"/>
    <mergeCell ref="E97:BE97"/>
    <mergeCell ref="E98:BE98"/>
    <mergeCell ref="AP61:AQ61"/>
    <mergeCell ref="A111:D111"/>
    <mergeCell ref="B68:O68"/>
    <mergeCell ref="X67:Y67"/>
    <mergeCell ref="AN79:AO79"/>
    <mergeCell ref="AR78:AS78"/>
    <mergeCell ref="AH74:AI74"/>
    <mergeCell ref="AJ74:AK74"/>
    <mergeCell ref="AD79:AE79"/>
    <mergeCell ref="AP77:AQ77"/>
    <mergeCell ref="A116:D116"/>
    <mergeCell ref="AR77:AS77"/>
    <mergeCell ref="BF115:BJ115"/>
    <mergeCell ref="A117:D117"/>
    <mergeCell ref="BF116:BJ116"/>
    <mergeCell ref="A118:D118"/>
    <mergeCell ref="BF117:BJ117"/>
    <mergeCell ref="A119:D119"/>
    <mergeCell ref="BF118:BJ118"/>
    <mergeCell ref="AD86:AE86"/>
    <mergeCell ref="BB81:BC81"/>
    <mergeCell ref="AR74:AS74"/>
    <mergeCell ref="AT74:AU74"/>
    <mergeCell ref="AV74:AW74"/>
    <mergeCell ref="AX82:AY82"/>
    <mergeCell ref="AZ82:BA82"/>
    <mergeCell ref="E113:BE113"/>
    <mergeCell ref="E114:BE114"/>
    <mergeCell ref="E115:BE115"/>
    <mergeCell ref="E116:BE116"/>
    <mergeCell ref="A89:V89"/>
    <mergeCell ref="A71:A74"/>
    <mergeCell ref="AD75:AE75"/>
    <mergeCell ref="AV75:AW75"/>
    <mergeCell ref="A120:D120"/>
    <mergeCell ref="BF119:BJ119"/>
    <mergeCell ref="W89:AR89"/>
    <mergeCell ref="A101:D101"/>
    <mergeCell ref="BF106:BJ106"/>
    <mergeCell ref="A107:D107"/>
    <mergeCell ref="BF107:BJ107"/>
    <mergeCell ref="A108:D108"/>
    <mergeCell ref="BF108:BJ108"/>
    <mergeCell ref="BF96:BJ96"/>
    <mergeCell ref="A97:D97"/>
    <mergeCell ref="BF97:BJ97"/>
    <mergeCell ref="BF98:BJ98"/>
    <mergeCell ref="BF99:BJ99"/>
    <mergeCell ref="A100:D100"/>
    <mergeCell ref="E117:BE117"/>
    <mergeCell ref="E118:BE118"/>
    <mergeCell ref="E99:BE99"/>
    <mergeCell ref="A110:D110"/>
    <mergeCell ref="BF102:BJ102"/>
    <mergeCell ref="BF109:BJ109"/>
    <mergeCell ref="L90:N90"/>
    <mergeCell ref="O90:Q90"/>
    <mergeCell ref="O91:Q91"/>
    <mergeCell ref="A112:D112"/>
    <mergeCell ref="A98:D98"/>
    <mergeCell ref="A99:D99"/>
    <mergeCell ref="BF100:BJ100"/>
    <mergeCell ref="A90:K90"/>
    <mergeCell ref="AD90:AJ90"/>
    <mergeCell ref="AK90:AR90"/>
    <mergeCell ref="A102:D102"/>
    <mergeCell ref="A130:AG131"/>
    <mergeCell ref="AB83:AC83"/>
    <mergeCell ref="AP81:AQ81"/>
    <mergeCell ref="BD79:BE79"/>
    <mergeCell ref="AT83:AU83"/>
    <mergeCell ref="Z82:AA82"/>
    <mergeCell ref="AB82:AC82"/>
    <mergeCell ref="AH79:AI79"/>
    <mergeCell ref="Z81:AA81"/>
    <mergeCell ref="P76:Q76"/>
    <mergeCell ref="B71:O74"/>
    <mergeCell ref="P71:Q74"/>
    <mergeCell ref="AB81:AC81"/>
    <mergeCell ref="AD81:AE81"/>
    <mergeCell ref="E119:BE119"/>
    <mergeCell ref="E120:BE120"/>
    <mergeCell ref="A122:BJ122"/>
    <mergeCell ref="AL81:AM81"/>
    <mergeCell ref="P80:Q82"/>
    <mergeCell ref="AX77:AY77"/>
    <mergeCell ref="AZ77:BA77"/>
    <mergeCell ref="BB77:BC77"/>
    <mergeCell ref="BD77:BE77"/>
    <mergeCell ref="AT78:AU78"/>
    <mergeCell ref="AV78:AW78"/>
    <mergeCell ref="E108:BE108"/>
    <mergeCell ref="Z84:AA84"/>
    <mergeCell ref="BF120:BJ120"/>
    <mergeCell ref="A114:D114"/>
    <mergeCell ref="BF113:BJ113"/>
    <mergeCell ref="A115:D115"/>
    <mergeCell ref="BF114:BJ114"/>
  </mergeCells>
  <conditionalFormatting sqref="AN86:AS86">
    <cfRule type="cellIs" dxfId="1" priority="6" operator="lessThan">
      <formula>4</formula>
    </cfRule>
  </conditionalFormatting>
  <conditionalFormatting sqref="AT86:AY86">
    <cfRule type="cellIs" dxfId="0" priority="5" operator="lessThan">
      <formula>4</formula>
    </cfRule>
  </conditionalFormatting>
  <printOptions horizontalCentered="1"/>
  <pageMargins left="0" right="0" top="0" bottom="0" header="0" footer="0"/>
  <pageSetup paperSize="8" scale="19" orientation="portrait" r:id="rId1"/>
  <ignoredErrors>
    <ignoredError sqref="A64 A6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ШАБЛОН_Типовой учебный план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АЛЕКСЕЕВ Виктор Федорович</cp:lastModifiedBy>
  <cp:lastPrinted>2022-01-06T06:19:32Z</cp:lastPrinted>
  <dcterms:created xsi:type="dcterms:W3CDTF">2018-11-26T12:23:21Z</dcterms:created>
  <dcterms:modified xsi:type="dcterms:W3CDTF">2023-04-10T23:36:40Z</dcterms:modified>
</cp:coreProperties>
</file>